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04_0_69_0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J0416_1057000128184_04_0_69_0!#REF!</definedName>
    <definedName name="_xlnm.Print_Titles" localSheetId="0">J0416_1057000128184_04_0_69_0!$A:$C</definedName>
    <definedName name="_xlnm.Print_Area" localSheetId="0">J0416_1057000128184_04_0_69_0!$A$1:$CL$66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I23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AG26" i="1"/>
  <c r="BM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D33" i="1"/>
  <c r="D22" i="1" s="1"/>
  <c r="E33" i="1"/>
  <c r="H33" i="1"/>
  <c r="H22" i="1" s="1"/>
  <c r="I33" i="1"/>
  <c r="L33" i="1"/>
  <c r="L22" i="1" s="1"/>
  <c r="M33" i="1"/>
  <c r="Q33" i="1"/>
  <c r="T33" i="1"/>
  <c r="T22" i="1" s="1"/>
  <c r="U33" i="1"/>
  <c r="X33" i="1"/>
  <c r="Y33" i="1"/>
  <c r="AB33" i="1"/>
  <c r="AB22" i="1" s="1"/>
  <c r="AC33" i="1"/>
  <c r="AG33" i="1"/>
  <c r="AJ33" i="1"/>
  <c r="AJ22" i="1" s="1"/>
  <c r="AK33" i="1"/>
  <c r="AN33" i="1"/>
  <c r="AO33" i="1"/>
  <c r="AR33" i="1"/>
  <c r="AR22" i="1" s="1"/>
  <c r="AS33" i="1"/>
  <c r="AW33" i="1"/>
  <c r="AZ33" i="1"/>
  <c r="AZ22" i="1" s="1"/>
  <c r="BA33" i="1"/>
  <c r="BD33" i="1"/>
  <c r="BE33" i="1"/>
  <c r="BH33" i="1"/>
  <c r="BH22" i="1" s="1"/>
  <c r="BI33" i="1"/>
  <c r="BM33" i="1"/>
  <c r="BP33" i="1"/>
  <c r="BP22" i="1" s="1"/>
  <c r="BQ33" i="1"/>
  <c r="BT33" i="1"/>
  <c r="BU33" i="1"/>
  <c r="BX33" i="1"/>
  <c r="BX22" i="1" s="1"/>
  <c r="BY33" i="1"/>
  <c r="CC33" i="1"/>
  <c r="CF33" i="1"/>
  <c r="CF22" i="1" s="1"/>
  <c r="CG33" i="1"/>
  <c r="CJ33" i="1"/>
  <c r="CK33" i="1"/>
  <c r="D34" i="1"/>
  <c r="E34" i="1"/>
  <c r="F34" i="1"/>
  <c r="F33" i="1" s="1"/>
  <c r="G34" i="1"/>
  <c r="G33" i="1" s="1"/>
  <c r="G22" i="1" s="1"/>
  <c r="H34" i="1"/>
  <c r="I34" i="1"/>
  <c r="J34" i="1"/>
  <c r="J33" i="1" s="1"/>
  <c r="J22" i="1" s="1"/>
  <c r="K34" i="1"/>
  <c r="K33" i="1" s="1"/>
  <c r="L34" i="1"/>
  <c r="M34" i="1"/>
  <c r="N34" i="1"/>
  <c r="N33" i="1" s="1"/>
  <c r="O34" i="1"/>
  <c r="O33" i="1" s="1"/>
  <c r="O22" i="1" s="1"/>
  <c r="P34" i="1"/>
  <c r="P33" i="1" s="1"/>
  <c r="Q34" i="1"/>
  <c r="R34" i="1"/>
  <c r="R33" i="1" s="1"/>
  <c r="R22" i="1" s="1"/>
  <c r="S34" i="1"/>
  <c r="S33" i="1" s="1"/>
  <c r="T34" i="1"/>
  <c r="U34" i="1"/>
  <c r="V34" i="1"/>
  <c r="V33" i="1" s="1"/>
  <c r="W34" i="1"/>
  <c r="W33" i="1" s="1"/>
  <c r="W22" i="1" s="1"/>
  <c r="X34" i="1"/>
  <c r="Y34" i="1"/>
  <c r="Z34" i="1"/>
  <c r="Z33" i="1" s="1"/>
  <c r="Z22" i="1" s="1"/>
  <c r="AA34" i="1"/>
  <c r="AA33" i="1" s="1"/>
  <c r="AB34" i="1"/>
  <c r="AC34" i="1"/>
  <c r="AD34" i="1"/>
  <c r="AD33" i="1" s="1"/>
  <c r="AE34" i="1"/>
  <c r="AE33" i="1" s="1"/>
  <c r="AE22" i="1" s="1"/>
  <c r="AF34" i="1"/>
  <c r="AF33" i="1" s="1"/>
  <c r="AG34" i="1"/>
  <c r="AH34" i="1"/>
  <c r="AH33" i="1" s="1"/>
  <c r="AI34" i="1"/>
  <c r="AI33" i="1" s="1"/>
  <c r="AJ34" i="1"/>
  <c r="AK34" i="1"/>
  <c r="AL34" i="1"/>
  <c r="AL33" i="1" s="1"/>
  <c r="AM34" i="1"/>
  <c r="AM33" i="1" s="1"/>
  <c r="AM22" i="1" s="1"/>
  <c r="AN34" i="1"/>
  <c r="AO34" i="1"/>
  <c r="AP34" i="1"/>
  <c r="AP33" i="1" s="1"/>
  <c r="AP22" i="1" s="1"/>
  <c r="AQ34" i="1"/>
  <c r="AQ33" i="1" s="1"/>
  <c r="AQ22" i="1" s="1"/>
  <c r="AR34" i="1"/>
  <c r="AS34" i="1"/>
  <c r="AT34" i="1"/>
  <c r="AT33" i="1" s="1"/>
  <c r="AU34" i="1"/>
  <c r="AU33" i="1" s="1"/>
  <c r="AU22" i="1" s="1"/>
  <c r="AV34" i="1"/>
  <c r="AV33" i="1" s="1"/>
  <c r="AW34" i="1"/>
  <c r="AX34" i="1"/>
  <c r="AX33" i="1" s="1"/>
  <c r="AY34" i="1"/>
  <c r="AY33" i="1" s="1"/>
  <c r="AZ34" i="1"/>
  <c r="BA34" i="1"/>
  <c r="BB34" i="1"/>
  <c r="BB33" i="1" s="1"/>
  <c r="BC34" i="1"/>
  <c r="BC33" i="1" s="1"/>
  <c r="BC22" i="1" s="1"/>
  <c r="BD34" i="1"/>
  <c r="BE34" i="1"/>
  <c r="BF34" i="1"/>
  <c r="BF33" i="1" s="1"/>
  <c r="BF22" i="1" s="1"/>
  <c r="BG34" i="1"/>
  <c r="BG33" i="1" s="1"/>
  <c r="BH34" i="1"/>
  <c r="BI34" i="1"/>
  <c r="BJ34" i="1"/>
  <c r="BJ33" i="1" s="1"/>
  <c r="BK34" i="1"/>
  <c r="BK33" i="1" s="1"/>
  <c r="BK22" i="1" s="1"/>
  <c r="BL34" i="1"/>
  <c r="BL33" i="1" s="1"/>
  <c r="BM34" i="1"/>
  <c r="BN34" i="1"/>
  <c r="BN33" i="1" s="1"/>
  <c r="BO34" i="1"/>
  <c r="BO33" i="1" s="1"/>
  <c r="BP34" i="1"/>
  <c r="BQ34" i="1"/>
  <c r="BR34" i="1"/>
  <c r="BR33" i="1" s="1"/>
  <c r="BS34" i="1"/>
  <c r="BS33" i="1" s="1"/>
  <c r="BS22" i="1" s="1"/>
  <c r="BT34" i="1"/>
  <c r="BU34" i="1"/>
  <c r="BV34" i="1"/>
  <c r="BV33" i="1" s="1"/>
  <c r="BV22" i="1" s="1"/>
  <c r="BW34" i="1"/>
  <c r="BW33" i="1" s="1"/>
  <c r="BX34" i="1"/>
  <c r="BY34" i="1"/>
  <c r="BZ34" i="1"/>
  <c r="BZ33" i="1" s="1"/>
  <c r="CA34" i="1"/>
  <c r="CA33" i="1" s="1"/>
  <c r="CA22" i="1" s="1"/>
  <c r="CB34" i="1"/>
  <c r="CB33" i="1" s="1"/>
  <c r="CC34" i="1"/>
  <c r="CD34" i="1"/>
  <c r="CD33" i="1" s="1"/>
  <c r="CE34" i="1"/>
  <c r="CE33" i="1" s="1"/>
  <c r="CF34" i="1"/>
  <c r="CG34" i="1"/>
  <c r="CH34" i="1"/>
  <c r="CH33" i="1" s="1"/>
  <c r="CI34" i="1"/>
  <c r="CI33" i="1" s="1"/>
  <c r="CI22" i="1" s="1"/>
  <c r="CJ34" i="1"/>
  <c r="CK34" i="1"/>
  <c r="Y39" i="1"/>
  <c r="Y23" i="1" s="1"/>
  <c r="BA39" i="1"/>
  <c r="BA23" i="1" s="1"/>
  <c r="J40" i="1"/>
  <c r="J39" i="1" s="1"/>
  <c r="J23" i="1" s="1"/>
  <c r="L40" i="1"/>
  <c r="R40" i="1"/>
  <c r="R39" i="1" s="1"/>
  <c r="R23" i="1" s="1"/>
  <c r="S40" i="1"/>
  <c r="S39" i="1" s="1"/>
  <c r="S23" i="1" s="1"/>
  <c r="T40" i="1"/>
  <c r="X40" i="1"/>
  <c r="X39" i="1" s="1"/>
  <c r="X23" i="1" s="1"/>
  <c r="AE40" i="1"/>
  <c r="AE39" i="1" s="1"/>
  <c r="AE23" i="1" s="1"/>
  <c r="AM40" i="1"/>
  <c r="AM39" i="1" s="1"/>
  <c r="AM23" i="1" s="1"/>
  <c r="AN40" i="1"/>
  <c r="AX40" i="1"/>
  <c r="AX39" i="1" s="1"/>
  <c r="AX23" i="1" s="1"/>
  <c r="AZ40" i="1"/>
  <c r="AZ39" i="1" s="1"/>
  <c r="BH40" i="1"/>
  <c r="BH39" i="1" s="1"/>
  <c r="BH23" i="1" s="1"/>
  <c r="BJ40" i="1"/>
  <c r="BV40" i="1"/>
  <c r="BV39" i="1" s="1"/>
  <c r="BV23" i="1" s="1"/>
  <c r="CC40" i="1"/>
  <c r="CG40" i="1"/>
  <c r="CG39" i="1" s="1"/>
  <c r="CG23" i="1" s="1"/>
  <c r="CH40" i="1"/>
  <c r="F41" i="1"/>
  <c r="F40" i="1" s="1"/>
  <c r="F39" i="1" s="1"/>
  <c r="F23" i="1" s="1"/>
  <c r="G41" i="1"/>
  <c r="G40" i="1" s="1"/>
  <c r="G39" i="1" s="1"/>
  <c r="G23" i="1" s="1"/>
  <c r="H41" i="1"/>
  <c r="H40" i="1" s="1"/>
  <c r="H39" i="1" s="1"/>
  <c r="H23" i="1" s="1"/>
  <c r="I41" i="1"/>
  <c r="I40" i="1" s="1"/>
  <c r="J41" i="1"/>
  <c r="K41" i="1"/>
  <c r="K40" i="1" s="1"/>
  <c r="K39" i="1" s="1"/>
  <c r="K23" i="1" s="1"/>
  <c r="L41" i="1"/>
  <c r="M41" i="1"/>
  <c r="M40" i="1" s="1"/>
  <c r="N41" i="1"/>
  <c r="N40" i="1" s="1"/>
  <c r="N39" i="1" s="1"/>
  <c r="N23" i="1" s="1"/>
  <c r="O41" i="1"/>
  <c r="O40" i="1" s="1"/>
  <c r="O39" i="1" s="1"/>
  <c r="P41" i="1"/>
  <c r="P40" i="1" s="1"/>
  <c r="P39" i="1" s="1"/>
  <c r="P23" i="1" s="1"/>
  <c r="Q41" i="1"/>
  <c r="Q40" i="1" s="1"/>
  <c r="Q39" i="1" s="1"/>
  <c r="Q23" i="1" s="1"/>
  <c r="R41" i="1"/>
  <c r="S41" i="1"/>
  <c r="T41" i="1"/>
  <c r="V41" i="1"/>
  <c r="V40" i="1" s="1"/>
  <c r="V39" i="1" s="1"/>
  <c r="V23" i="1" s="1"/>
  <c r="W41" i="1"/>
  <c r="W40" i="1" s="1"/>
  <c r="W39" i="1" s="1"/>
  <c r="W23" i="1" s="1"/>
  <c r="X41" i="1"/>
  <c r="Y41" i="1"/>
  <c r="Y40" i="1" s="1"/>
  <c r="Z41" i="1"/>
  <c r="Z40" i="1" s="1"/>
  <c r="Z39" i="1" s="1"/>
  <c r="Z23" i="1" s="1"/>
  <c r="AA41" i="1"/>
  <c r="AA40" i="1" s="1"/>
  <c r="AB41" i="1"/>
  <c r="AB40" i="1" s="1"/>
  <c r="AB39" i="1" s="1"/>
  <c r="AB23" i="1" s="1"/>
  <c r="AC41" i="1"/>
  <c r="AC40" i="1" s="1"/>
  <c r="AD41" i="1"/>
  <c r="AD40" i="1" s="1"/>
  <c r="AD39" i="1" s="1"/>
  <c r="AD23" i="1" s="1"/>
  <c r="AE41" i="1"/>
  <c r="AF41" i="1"/>
  <c r="AF40" i="1" s="1"/>
  <c r="AG41" i="1"/>
  <c r="AG40" i="1" s="1"/>
  <c r="AH41" i="1"/>
  <c r="AH40" i="1" s="1"/>
  <c r="AJ41" i="1"/>
  <c r="AJ40" i="1" s="1"/>
  <c r="AJ39" i="1" s="1"/>
  <c r="AK41" i="1"/>
  <c r="AK40" i="1" s="1"/>
  <c r="AL41" i="1"/>
  <c r="AL40" i="1" s="1"/>
  <c r="AL39" i="1" s="1"/>
  <c r="AL23" i="1" s="1"/>
  <c r="AM41" i="1"/>
  <c r="AN41" i="1"/>
  <c r="AO41" i="1"/>
  <c r="AO40" i="1" s="1"/>
  <c r="AP41" i="1"/>
  <c r="AP40" i="1" s="1"/>
  <c r="AP39" i="1" s="1"/>
  <c r="AP23" i="1" s="1"/>
  <c r="AQ41" i="1"/>
  <c r="AQ40" i="1" s="1"/>
  <c r="AQ39" i="1" s="1"/>
  <c r="AQ23" i="1" s="1"/>
  <c r="AR41" i="1"/>
  <c r="AR40" i="1" s="1"/>
  <c r="AR39" i="1" s="1"/>
  <c r="AR23" i="1" s="1"/>
  <c r="AS41" i="1"/>
  <c r="AS40" i="1" s="1"/>
  <c r="AT41" i="1"/>
  <c r="AT40" i="1" s="1"/>
  <c r="AT39" i="1" s="1"/>
  <c r="AT23" i="1" s="1"/>
  <c r="AU41" i="1"/>
  <c r="AU40" i="1" s="1"/>
  <c r="AU39" i="1" s="1"/>
  <c r="AV41" i="1"/>
  <c r="AV40" i="1" s="1"/>
  <c r="AX41" i="1"/>
  <c r="AY41" i="1"/>
  <c r="AY40" i="1" s="1"/>
  <c r="AY39" i="1" s="1"/>
  <c r="AY23" i="1" s="1"/>
  <c r="AZ41" i="1"/>
  <c r="BA41" i="1"/>
  <c r="BA40" i="1" s="1"/>
  <c r="BB41" i="1"/>
  <c r="BB40" i="1" s="1"/>
  <c r="BC41" i="1"/>
  <c r="BC40" i="1" s="1"/>
  <c r="BC39" i="1" s="1"/>
  <c r="BC23" i="1" s="1"/>
  <c r="BD41" i="1"/>
  <c r="BD40" i="1" s="1"/>
  <c r="BD39" i="1" s="1"/>
  <c r="BD23" i="1" s="1"/>
  <c r="BE41" i="1"/>
  <c r="BE40" i="1" s="1"/>
  <c r="BF41" i="1"/>
  <c r="BF40" i="1" s="1"/>
  <c r="BF39" i="1" s="1"/>
  <c r="BF23" i="1" s="1"/>
  <c r="BG41" i="1"/>
  <c r="BG40" i="1" s="1"/>
  <c r="BG39" i="1" s="1"/>
  <c r="BG23" i="1" s="1"/>
  <c r="BH41" i="1"/>
  <c r="BI41" i="1"/>
  <c r="BI40" i="1" s="1"/>
  <c r="BJ41" i="1"/>
  <c r="BK41" i="1"/>
  <c r="BK40" i="1" s="1"/>
  <c r="BK39" i="1" s="1"/>
  <c r="BK23" i="1" s="1"/>
  <c r="BL41" i="1"/>
  <c r="BL40" i="1" s="1"/>
  <c r="BL39" i="1" s="1"/>
  <c r="BL23" i="1" s="1"/>
  <c r="BM41" i="1"/>
  <c r="BM40" i="1" s="1"/>
  <c r="BN41" i="1"/>
  <c r="BN40" i="1" s="1"/>
  <c r="BN39" i="1" s="1"/>
  <c r="BN23" i="1" s="1"/>
  <c r="BO41" i="1"/>
  <c r="BO40" i="1" s="1"/>
  <c r="BO39" i="1" s="1"/>
  <c r="BO23" i="1" s="1"/>
  <c r="BP41" i="1"/>
  <c r="BP40" i="1" s="1"/>
  <c r="BP39" i="1" s="1"/>
  <c r="BQ41" i="1"/>
  <c r="BQ40" i="1" s="1"/>
  <c r="BR41" i="1"/>
  <c r="BR40" i="1" s="1"/>
  <c r="BS41" i="1"/>
  <c r="BS40" i="1" s="1"/>
  <c r="BS39" i="1" s="1"/>
  <c r="BS23" i="1" s="1"/>
  <c r="BT41" i="1"/>
  <c r="BT40" i="1" s="1"/>
  <c r="BT39" i="1" s="1"/>
  <c r="BT23" i="1" s="1"/>
  <c r="BU41" i="1"/>
  <c r="BU40" i="1" s="1"/>
  <c r="BV41" i="1"/>
  <c r="BW41" i="1"/>
  <c r="BW40" i="1" s="1"/>
  <c r="BW39" i="1" s="1"/>
  <c r="BW23" i="1" s="1"/>
  <c r="BX41" i="1"/>
  <c r="BX40" i="1" s="1"/>
  <c r="BZ41" i="1"/>
  <c r="BZ40" i="1" s="1"/>
  <c r="BZ39" i="1" s="1"/>
  <c r="BZ23" i="1" s="1"/>
  <c r="CA41" i="1"/>
  <c r="CA40" i="1" s="1"/>
  <c r="CA39" i="1" s="1"/>
  <c r="CA23" i="1" s="1"/>
  <c r="CB41" i="1"/>
  <c r="CB40" i="1" s="1"/>
  <c r="CB39" i="1" s="1"/>
  <c r="CB23" i="1" s="1"/>
  <c r="CC41" i="1"/>
  <c r="CE41" i="1"/>
  <c r="CE40" i="1" s="1"/>
  <c r="CG41" i="1"/>
  <c r="CH41" i="1"/>
  <c r="CI41" i="1"/>
  <c r="CI40" i="1" s="1"/>
  <c r="CI39" i="1" s="1"/>
  <c r="CJ41" i="1"/>
  <c r="CJ40" i="1" s="1"/>
  <c r="CJ39" i="1" s="1"/>
  <c r="CJ23" i="1" s="1"/>
  <c r="U42" i="1"/>
  <c r="U41" i="1" s="1"/>
  <c r="U40" i="1" s="1"/>
  <c r="AB42" i="1"/>
  <c r="AI42" i="1"/>
  <c r="AI41" i="1" s="1"/>
  <c r="AI40" i="1" s="1"/>
  <c r="AI39" i="1" s="1"/>
  <c r="AI23" i="1" s="1"/>
  <c r="AP42" i="1"/>
  <c r="CF42" i="1" s="1"/>
  <c r="AW42" i="1"/>
  <c r="AW41" i="1" s="1"/>
  <c r="AW40" i="1" s="1"/>
  <c r="BD42" i="1"/>
  <c r="BY42" i="1"/>
  <c r="BY41" i="1" s="1"/>
  <c r="BY40" i="1" s="1"/>
  <c r="BY39" i="1" s="1"/>
  <c r="BY23" i="1" s="1"/>
  <c r="CD42" i="1"/>
  <c r="CD41" i="1" s="1"/>
  <c r="CD40" i="1" s="1"/>
  <c r="CD39" i="1" s="1"/>
  <c r="CD23" i="1" s="1"/>
  <c r="CK42" i="1"/>
  <c r="CK41" i="1" s="1"/>
  <c r="CK40" i="1" s="1"/>
  <c r="CK39" i="1" s="1"/>
  <c r="CK23" i="1" s="1"/>
  <c r="F46" i="1"/>
  <c r="G46" i="1"/>
  <c r="H46" i="1"/>
  <c r="I46" i="1"/>
  <c r="I39" i="1" s="1"/>
  <c r="I23" i="1" s="1"/>
  <c r="J46" i="1"/>
  <c r="K46" i="1"/>
  <c r="L46" i="1"/>
  <c r="M46" i="1"/>
  <c r="M39" i="1" s="1"/>
  <c r="M23" i="1" s="1"/>
  <c r="N46" i="1"/>
  <c r="O46" i="1"/>
  <c r="P46" i="1"/>
  <c r="Q46" i="1"/>
  <c r="R46" i="1"/>
  <c r="S46" i="1"/>
  <c r="U46" i="1"/>
  <c r="U39" i="1" s="1"/>
  <c r="U23" i="1" s="1"/>
  <c r="V46" i="1"/>
  <c r="W46" i="1"/>
  <c r="X46" i="1"/>
  <c r="Y46" i="1"/>
  <c r="Z46" i="1"/>
  <c r="AB46" i="1"/>
  <c r="AC46" i="1"/>
  <c r="AC39" i="1" s="1"/>
  <c r="AC23" i="1" s="1"/>
  <c r="AD46" i="1"/>
  <c r="AE46" i="1"/>
  <c r="AF46" i="1"/>
  <c r="AF39" i="1" s="1"/>
  <c r="AF23" i="1" s="1"/>
  <c r="AG46" i="1"/>
  <c r="AI46" i="1"/>
  <c r="AJ46" i="1"/>
  <c r="AK46" i="1"/>
  <c r="AK39" i="1" s="1"/>
  <c r="AK23" i="1" s="1"/>
  <c r="AL46" i="1"/>
  <c r="AM46" i="1"/>
  <c r="AN46" i="1"/>
  <c r="AN39" i="1" s="1"/>
  <c r="AN23" i="1" s="1"/>
  <c r="AP46" i="1"/>
  <c r="AQ46" i="1"/>
  <c r="AR46" i="1"/>
  <c r="AS46" i="1"/>
  <c r="AS39" i="1" s="1"/>
  <c r="AS23" i="1" s="1"/>
  <c r="AT46" i="1"/>
  <c r="AU46" i="1"/>
  <c r="AW46" i="1"/>
  <c r="AX46" i="1"/>
  <c r="AY46" i="1"/>
  <c r="AZ46" i="1"/>
  <c r="BA46" i="1"/>
  <c r="BB46" i="1"/>
  <c r="BD46" i="1"/>
  <c r="BE46" i="1"/>
  <c r="BE39" i="1" s="1"/>
  <c r="BE23" i="1" s="1"/>
  <c r="BF46" i="1"/>
  <c r="BG46" i="1"/>
  <c r="BH46" i="1"/>
  <c r="BI46" i="1"/>
  <c r="BI39" i="1" s="1"/>
  <c r="BI23" i="1" s="1"/>
  <c r="BK46" i="1"/>
  <c r="BL46" i="1"/>
  <c r="BM46" i="1"/>
  <c r="BN46" i="1"/>
  <c r="BO46" i="1"/>
  <c r="BP46" i="1"/>
  <c r="BR46" i="1"/>
  <c r="BS46" i="1"/>
  <c r="BT46" i="1"/>
  <c r="BU46" i="1"/>
  <c r="BU39" i="1" s="1"/>
  <c r="BU23" i="1" s="1"/>
  <c r="BV46" i="1"/>
  <c r="BW46" i="1"/>
  <c r="BY46" i="1"/>
  <c r="BZ46" i="1"/>
  <c r="CA46" i="1"/>
  <c r="CB46" i="1"/>
  <c r="CC46" i="1"/>
  <c r="CD46" i="1"/>
  <c r="CF46" i="1"/>
  <c r="CG46" i="1"/>
  <c r="CH46" i="1"/>
  <c r="CI46" i="1"/>
  <c r="CJ46" i="1"/>
  <c r="CK46" i="1"/>
  <c r="AH47" i="1"/>
  <c r="AH46" i="1" s="1"/>
  <c r="AO47" i="1"/>
  <c r="AV47" i="1"/>
  <c r="BC47" i="1"/>
  <c r="BC46" i="1" s="1"/>
  <c r="BJ47" i="1"/>
  <c r="BJ46" i="1" s="1"/>
  <c r="BQ47" i="1"/>
  <c r="CE47" i="1" s="1"/>
  <c r="D48" i="1"/>
  <c r="BQ48" i="1"/>
  <c r="BX48" i="1"/>
  <c r="CE48" i="1"/>
  <c r="E48" i="1" s="1"/>
  <c r="AH49" i="1"/>
  <c r="AO49" i="1"/>
  <c r="AO46" i="1" s="1"/>
  <c r="AO39" i="1" s="1"/>
  <c r="AO23" i="1" s="1"/>
  <c r="AV49" i="1"/>
  <c r="BC49" i="1"/>
  <c r="BJ49" i="1"/>
  <c r="BQ49" i="1"/>
  <c r="CE49" i="1" s="1"/>
  <c r="E49" i="1" s="1"/>
  <c r="BX49" i="1"/>
  <c r="D49" i="1" s="1"/>
  <c r="T50" i="1"/>
  <c r="T46" i="1" s="1"/>
  <c r="T39" i="1" s="1"/>
  <c r="AA50" i="1"/>
  <c r="AH50" i="1"/>
  <c r="AO50" i="1"/>
  <c r="AV50" i="1"/>
  <c r="BC50" i="1"/>
  <c r="BJ50" i="1"/>
  <c r="BQ50" i="1"/>
  <c r="CE50" i="1" s="1"/>
  <c r="E50" i="1" s="1"/>
  <c r="BX50" i="1"/>
  <c r="D50" i="1" s="1"/>
  <c r="E51" i="1"/>
  <c r="AH51" i="1"/>
  <c r="AO51" i="1"/>
  <c r="BQ51" i="1"/>
  <c r="BX51" i="1"/>
  <c r="D51" i="1" s="1"/>
  <c r="CE51" i="1"/>
  <c r="T52" i="1"/>
  <c r="AA52" i="1"/>
  <c r="AH52" i="1"/>
  <c r="AO52" i="1"/>
  <c r="AV52" i="1"/>
  <c r="AV46" i="1" s="1"/>
  <c r="BC52" i="1"/>
  <c r="BJ52" i="1"/>
  <c r="BQ52" i="1"/>
  <c r="CE52" i="1"/>
  <c r="E52" i="1" s="1"/>
  <c r="T53" i="1"/>
  <c r="AA53" i="1"/>
  <c r="AH53" i="1"/>
  <c r="AO53" i="1"/>
  <c r="AV53" i="1"/>
  <c r="BC53" i="1"/>
  <c r="BJ53" i="1"/>
  <c r="BQ53" i="1"/>
  <c r="BX53" i="1"/>
  <c r="D53" i="1" s="1"/>
  <c r="CE53" i="1"/>
  <c r="E53" i="1" s="1"/>
  <c r="T54" i="1"/>
  <c r="AA54" i="1"/>
  <c r="AH54" i="1"/>
  <c r="AO54" i="1"/>
  <c r="AV54" i="1"/>
  <c r="BC54" i="1"/>
  <c r="BJ54" i="1"/>
  <c r="BQ54" i="1"/>
  <c r="BX54" i="1"/>
  <c r="D54" i="1" s="1"/>
  <c r="CE54" i="1"/>
  <c r="E54" i="1" s="1"/>
  <c r="F55" i="1"/>
  <c r="F24" i="1" s="1"/>
  <c r="G55" i="1"/>
  <c r="G24" i="1" s="1"/>
  <c r="J55" i="1"/>
  <c r="J24" i="1" s="1"/>
  <c r="K55" i="1"/>
  <c r="K24" i="1" s="1"/>
  <c r="N55" i="1"/>
  <c r="N24" i="1" s="1"/>
  <c r="O55" i="1"/>
  <c r="O24" i="1" s="1"/>
  <c r="R55" i="1"/>
  <c r="R24" i="1" s="1"/>
  <c r="S55" i="1"/>
  <c r="S24" i="1" s="1"/>
  <c r="V55" i="1"/>
  <c r="V24" i="1" s="1"/>
  <c r="W55" i="1"/>
  <c r="W24" i="1" s="1"/>
  <c r="Z55" i="1"/>
  <c r="Z24" i="1" s="1"/>
  <c r="AA55" i="1"/>
  <c r="AA24" i="1" s="1"/>
  <c r="AD55" i="1"/>
  <c r="AD24" i="1" s="1"/>
  <c r="AE55" i="1"/>
  <c r="AE24" i="1" s="1"/>
  <c r="AH55" i="1"/>
  <c r="AH24" i="1" s="1"/>
  <c r="AI55" i="1"/>
  <c r="AI24" i="1" s="1"/>
  <c r="AL55" i="1"/>
  <c r="AL24" i="1" s="1"/>
  <c r="AM55" i="1"/>
  <c r="AM24" i="1" s="1"/>
  <c r="AP55" i="1"/>
  <c r="AP24" i="1" s="1"/>
  <c r="AQ55" i="1"/>
  <c r="AQ24" i="1" s="1"/>
  <c r="AT55" i="1"/>
  <c r="AT24" i="1" s="1"/>
  <c r="AU55" i="1"/>
  <c r="AU24" i="1" s="1"/>
  <c r="AX55" i="1"/>
  <c r="AX24" i="1" s="1"/>
  <c r="AY55" i="1"/>
  <c r="AY24" i="1" s="1"/>
  <c r="BB55" i="1"/>
  <c r="BB24" i="1" s="1"/>
  <c r="BC55" i="1"/>
  <c r="BC24" i="1" s="1"/>
  <c r="BF55" i="1"/>
  <c r="BF24" i="1" s="1"/>
  <c r="BG55" i="1"/>
  <c r="BG24" i="1" s="1"/>
  <c r="BJ55" i="1"/>
  <c r="BJ24" i="1" s="1"/>
  <c r="BK55" i="1"/>
  <c r="BK24" i="1" s="1"/>
  <c r="BN55" i="1"/>
  <c r="BN24" i="1" s="1"/>
  <c r="BO55" i="1"/>
  <c r="BO24" i="1" s="1"/>
  <c r="BR55" i="1"/>
  <c r="BR24" i="1" s="1"/>
  <c r="BS55" i="1"/>
  <c r="BS24" i="1" s="1"/>
  <c r="BV55" i="1"/>
  <c r="BV24" i="1" s="1"/>
  <c r="BW55" i="1"/>
  <c r="BW24" i="1" s="1"/>
  <c r="BZ55" i="1"/>
  <c r="BZ24" i="1" s="1"/>
  <c r="CA55" i="1"/>
  <c r="CA24" i="1" s="1"/>
  <c r="CD55" i="1"/>
  <c r="CD24" i="1" s="1"/>
  <c r="CE55" i="1"/>
  <c r="CE24" i="1" s="1"/>
  <c r="CH55" i="1"/>
  <c r="CH24" i="1" s="1"/>
  <c r="CI55" i="1"/>
  <c r="CI24" i="1" s="1"/>
  <c r="D59" i="1"/>
  <c r="D55" i="1" s="1"/>
  <c r="D24" i="1" s="1"/>
  <c r="E59" i="1"/>
  <c r="E55" i="1" s="1"/>
  <c r="E24" i="1" s="1"/>
  <c r="F59" i="1"/>
  <c r="G59" i="1"/>
  <c r="H59" i="1"/>
  <c r="H55" i="1" s="1"/>
  <c r="H24" i="1" s="1"/>
  <c r="I59" i="1"/>
  <c r="I55" i="1" s="1"/>
  <c r="I24" i="1" s="1"/>
  <c r="J59" i="1"/>
  <c r="K59" i="1"/>
  <c r="L59" i="1"/>
  <c r="L55" i="1" s="1"/>
  <c r="L24" i="1" s="1"/>
  <c r="M59" i="1"/>
  <c r="M55" i="1" s="1"/>
  <c r="M24" i="1" s="1"/>
  <c r="N59" i="1"/>
  <c r="O59" i="1"/>
  <c r="P59" i="1"/>
  <c r="P55" i="1" s="1"/>
  <c r="P24" i="1" s="1"/>
  <c r="Q59" i="1"/>
  <c r="Q55" i="1" s="1"/>
  <c r="Q24" i="1" s="1"/>
  <c r="R59" i="1"/>
  <c r="S59" i="1"/>
  <c r="T59" i="1"/>
  <c r="T55" i="1" s="1"/>
  <c r="T24" i="1" s="1"/>
  <c r="U59" i="1"/>
  <c r="U55" i="1" s="1"/>
  <c r="U24" i="1" s="1"/>
  <c r="V59" i="1"/>
  <c r="W59" i="1"/>
  <c r="X59" i="1"/>
  <c r="X55" i="1" s="1"/>
  <c r="X24" i="1" s="1"/>
  <c r="Y59" i="1"/>
  <c r="Y55" i="1" s="1"/>
  <c r="Y24" i="1" s="1"/>
  <c r="Z59" i="1"/>
  <c r="AA59" i="1"/>
  <c r="AB59" i="1"/>
  <c r="AB55" i="1" s="1"/>
  <c r="AB24" i="1" s="1"/>
  <c r="AC59" i="1"/>
  <c r="AC55" i="1" s="1"/>
  <c r="AC24" i="1" s="1"/>
  <c r="AD59" i="1"/>
  <c r="AE59" i="1"/>
  <c r="AF59" i="1"/>
  <c r="AF55" i="1" s="1"/>
  <c r="AF24" i="1" s="1"/>
  <c r="AG59" i="1"/>
  <c r="AG55" i="1" s="1"/>
  <c r="AG24" i="1" s="1"/>
  <c r="AH59" i="1"/>
  <c r="AI59" i="1"/>
  <c r="AJ59" i="1"/>
  <c r="AJ55" i="1" s="1"/>
  <c r="AJ24" i="1" s="1"/>
  <c r="AK59" i="1"/>
  <c r="AK55" i="1" s="1"/>
  <c r="AK24" i="1" s="1"/>
  <c r="AL59" i="1"/>
  <c r="AM59" i="1"/>
  <c r="AN59" i="1"/>
  <c r="AN55" i="1" s="1"/>
  <c r="AN24" i="1" s="1"/>
  <c r="AO59" i="1"/>
  <c r="AO55" i="1" s="1"/>
  <c r="AO24" i="1" s="1"/>
  <c r="AP59" i="1"/>
  <c r="AQ59" i="1"/>
  <c r="AR59" i="1"/>
  <c r="AR55" i="1" s="1"/>
  <c r="AR24" i="1" s="1"/>
  <c r="AS59" i="1"/>
  <c r="AS55" i="1" s="1"/>
  <c r="AS24" i="1" s="1"/>
  <c r="AT59" i="1"/>
  <c r="AU59" i="1"/>
  <c r="AV59" i="1"/>
  <c r="AV55" i="1" s="1"/>
  <c r="AV24" i="1" s="1"/>
  <c r="AW59" i="1"/>
  <c r="AW55" i="1" s="1"/>
  <c r="AW24" i="1" s="1"/>
  <c r="AX59" i="1"/>
  <c r="AY59" i="1"/>
  <c r="AZ59" i="1"/>
  <c r="AZ55" i="1" s="1"/>
  <c r="AZ24" i="1" s="1"/>
  <c r="BA59" i="1"/>
  <c r="BA55" i="1" s="1"/>
  <c r="BA24" i="1" s="1"/>
  <c r="BB59" i="1"/>
  <c r="BC59" i="1"/>
  <c r="BD59" i="1"/>
  <c r="BD55" i="1" s="1"/>
  <c r="BD24" i="1" s="1"/>
  <c r="BE59" i="1"/>
  <c r="BE55" i="1" s="1"/>
  <c r="BE24" i="1" s="1"/>
  <c r="BF59" i="1"/>
  <c r="BG59" i="1"/>
  <c r="BH59" i="1"/>
  <c r="BH55" i="1" s="1"/>
  <c r="BH24" i="1" s="1"/>
  <c r="BI59" i="1"/>
  <c r="BI55" i="1" s="1"/>
  <c r="BI24" i="1" s="1"/>
  <c r="BJ59" i="1"/>
  <c r="BK59" i="1"/>
  <c r="BL59" i="1"/>
  <c r="BL55" i="1" s="1"/>
  <c r="BL24" i="1" s="1"/>
  <c r="BM59" i="1"/>
  <c r="BM55" i="1" s="1"/>
  <c r="BM24" i="1" s="1"/>
  <c r="BN59" i="1"/>
  <c r="BO59" i="1"/>
  <c r="BP59" i="1"/>
  <c r="BP55" i="1" s="1"/>
  <c r="BP24" i="1" s="1"/>
  <c r="BQ59" i="1"/>
  <c r="BQ55" i="1" s="1"/>
  <c r="BQ24" i="1" s="1"/>
  <c r="BR59" i="1"/>
  <c r="BS59" i="1"/>
  <c r="BT59" i="1"/>
  <c r="BT55" i="1" s="1"/>
  <c r="BT24" i="1" s="1"/>
  <c r="BU59" i="1"/>
  <c r="BU55" i="1" s="1"/>
  <c r="BU24" i="1" s="1"/>
  <c r="BV59" i="1"/>
  <c r="BW59" i="1"/>
  <c r="BX59" i="1"/>
  <c r="BX55" i="1" s="1"/>
  <c r="BX24" i="1" s="1"/>
  <c r="BY59" i="1"/>
  <c r="BY55" i="1" s="1"/>
  <c r="BY24" i="1" s="1"/>
  <c r="BZ59" i="1"/>
  <c r="CA59" i="1"/>
  <c r="CB59" i="1"/>
  <c r="CB55" i="1" s="1"/>
  <c r="CB24" i="1" s="1"/>
  <c r="CC59" i="1"/>
  <c r="CC55" i="1" s="1"/>
  <c r="CC24" i="1" s="1"/>
  <c r="CD59" i="1"/>
  <c r="CE59" i="1"/>
  <c r="CF59" i="1"/>
  <c r="CF55" i="1" s="1"/>
  <c r="CF24" i="1" s="1"/>
  <c r="CG59" i="1"/>
  <c r="CG55" i="1" s="1"/>
  <c r="CG24" i="1" s="1"/>
  <c r="CH59" i="1"/>
  <c r="CI59" i="1"/>
  <c r="CJ59" i="1"/>
  <c r="CJ55" i="1" s="1"/>
  <c r="CJ24" i="1" s="1"/>
  <c r="CK59" i="1"/>
  <c r="CK55" i="1" s="1"/>
  <c r="CK24" i="1" s="1"/>
  <c r="F63" i="1"/>
  <c r="F26" i="1" s="1"/>
  <c r="G63" i="1"/>
  <c r="G26" i="1" s="1"/>
  <c r="H63" i="1"/>
  <c r="H26" i="1" s="1"/>
  <c r="I63" i="1"/>
  <c r="I26" i="1" s="1"/>
  <c r="J63" i="1"/>
  <c r="J26" i="1" s="1"/>
  <c r="K63" i="1"/>
  <c r="K26" i="1" s="1"/>
  <c r="L63" i="1"/>
  <c r="L26" i="1" s="1"/>
  <c r="M63" i="1"/>
  <c r="M26" i="1" s="1"/>
  <c r="N63" i="1"/>
  <c r="N26" i="1" s="1"/>
  <c r="O63" i="1"/>
  <c r="O26" i="1" s="1"/>
  <c r="P63" i="1"/>
  <c r="P26" i="1" s="1"/>
  <c r="Q63" i="1"/>
  <c r="Q26" i="1" s="1"/>
  <c r="R63" i="1"/>
  <c r="R26" i="1" s="1"/>
  <c r="S63" i="1"/>
  <c r="S26" i="1" s="1"/>
  <c r="T63" i="1"/>
  <c r="T26" i="1" s="1"/>
  <c r="V63" i="1"/>
  <c r="V26" i="1" s="1"/>
  <c r="W63" i="1"/>
  <c r="W26" i="1" s="1"/>
  <c r="X63" i="1"/>
  <c r="X26" i="1" s="1"/>
  <c r="Y63" i="1"/>
  <c r="Y26" i="1" s="1"/>
  <c r="Z63" i="1"/>
  <c r="Z26" i="1" s="1"/>
  <c r="AA63" i="1"/>
  <c r="AA26" i="1" s="1"/>
  <c r="AC63" i="1"/>
  <c r="AC26" i="1" s="1"/>
  <c r="AD63" i="1"/>
  <c r="AD26" i="1" s="1"/>
  <c r="AE63" i="1"/>
  <c r="AE26" i="1" s="1"/>
  <c r="AF63" i="1"/>
  <c r="AF26" i="1" s="1"/>
  <c r="AG63" i="1"/>
  <c r="AH63" i="1"/>
  <c r="AH26" i="1" s="1"/>
  <c r="AK63" i="1"/>
  <c r="AK26" i="1" s="1"/>
  <c r="AL63" i="1"/>
  <c r="AL26" i="1" s="1"/>
  <c r="AM63" i="1"/>
  <c r="AM26" i="1" s="1"/>
  <c r="AN63" i="1"/>
  <c r="AN26" i="1" s="1"/>
  <c r="AO63" i="1"/>
  <c r="AO26" i="1" s="1"/>
  <c r="AP63" i="1"/>
  <c r="AP26" i="1" s="1"/>
  <c r="AQ63" i="1"/>
  <c r="AQ26" i="1" s="1"/>
  <c r="AR63" i="1"/>
  <c r="AR26" i="1" s="1"/>
  <c r="AS63" i="1"/>
  <c r="AS26" i="1" s="1"/>
  <c r="AT63" i="1"/>
  <c r="AT26" i="1" s="1"/>
  <c r="AU63" i="1"/>
  <c r="AU26" i="1" s="1"/>
  <c r="AV63" i="1"/>
  <c r="AV26" i="1" s="1"/>
  <c r="AX63" i="1"/>
  <c r="AX26" i="1" s="1"/>
  <c r="AY63" i="1"/>
  <c r="AY26" i="1" s="1"/>
  <c r="AZ63" i="1"/>
  <c r="AZ26" i="1" s="1"/>
  <c r="BA63" i="1"/>
  <c r="BA26" i="1" s="1"/>
  <c r="BB63" i="1"/>
  <c r="BB26" i="1" s="1"/>
  <c r="BC63" i="1"/>
  <c r="BC26" i="1" s="1"/>
  <c r="BE63" i="1"/>
  <c r="BE26" i="1" s="1"/>
  <c r="BF63" i="1"/>
  <c r="BF26" i="1" s="1"/>
  <c r="BG63" i="1"/>
  <c r="BG26" i="1" s="1"/>
  <c r="BH63" i="1"/>
  <c r="BH26" i="1" s="1"/>
  <c r="BI63" i="1"/>
  <c r="BI26" i="1" s="1"/>
  <c r="BJ63" i="1"/>
  <c r="BJ26" i="1" s="1"/>
  <c r="BL63" i="1"/>
  <c r="BL26" i="1" s="1"/>
  <c r="BM63" i="1"/>
  <c r="BN63" i="1"/>
  <c r="BN26" i="1" s="1"/>
  <c r="BO63" i="1"/>
  <c r="BO26" i="1" s="1"/>
  <c r="BP63" i="1"/>
  <c r="BP26" i="1" s="1"/>
  <c r="BQ63" i="1"/>
  <c r="BQ26" i="1" s="1"/>
  <c r="BR63" i="1"/>
  <c r="BR26" i="1" s="1"/>
  <c r="BS63" i="1"/>
  <c r="BS26" i="1" s="1"/>
  <c r="BT63" i="1"/>
  <c r="BT26" i="1" s="1"/>
  <c r="BU63" i="1"/>
  <c r="BU26" i="1" s="1"/>
  <c r="BV63" i="1"/>
  <c r="BV26" i="1" s="1"/>
  <c r="BW63" i="1"/>
  <c r="BW26" i="1" s="1"/>
  <c r="BX63" i="1"/>
  <c r="BX26" i="1" s="1"/>
  <c r="BZ63" i="1"/>
  <c r="BZ26" i="1" s="1"/>
  <c r="CA63" i="1"/>
  <c r="CA26" i="1" s="1"/>
  <c r="CB63" i="1"/>
  <c r="CB26" i="1" s="1"/>
  <c r="CC63" i="1"/>
  <c r="CC26" i="1" s="1"/>
  <c r="CE63" i="1"/>
  <c r="CE26" i="1" s="1"/>
  <c r="CG63" i="1"/>
  <c r="CG26" i="1" s="1"/>
  <c r="CH63" i="1"/>
  <c r="CH26" i="1" s="1"/>
  <c r="CI63" i="1"/>
  <c r="CI26" i="1" s="1"/>
  <c r="CJ63" i="1"/>
  <c r="CJ26" i="1" s="1"/>
  <c r="U64" i="1"/>
  <c r="U63" i="1" s="1"/>
  <c r="U26" i="1" s="1"/>
  <c r="AB64" i="1"/>
  <c r="AI64" i="1"/>
  <c r="AI63" i="1" s="1"/>
  <c r="AI26" i="1" s="1"/>
  <c r="AJ64" i="1"/>
  <c r="AJ63" i="1" s="1"/>
  <c r="AJ26" i="1" s="1"/>
  <c r="AP64" i="1"/>
  <c r="AW64" i="1"/>
  <c r="AW63" i="1" s="1"/>
  <c r="AW26" i="1" s="1"/>
  <c r="BD64" i="1"/>
  <c r="CF64" i="1" s="1"/>
  <c r="BK64" i="1"/>
  <c r="BK63" i="1" s="1"/>
  <c r="BK26" i="1" s="1"/>
  <c r="BR64" i="1"/>
  <c r="CD64" i="1"/>
  <c r="CD63" i="1" s="1"/>
  <c r="CD26" i="1" s="1"/>
  <c r="CK64" i="1"/>
  <c r="CK63" i="1" s="1"/>
  <c r="CK26" i="1" s="1"/>
  <c r="E65" i="1"/>
  <c r="U65" i="1"/>
  <c r="BY65" i="1" s="1"/>
  <c r="D65" i="1" s="1"/>
  <c r="AB65" i="1"/>
  <c r="AB63" i="1" s="1"/>
  <c r="AB26" i="1" s="1"/>
  <c r="CD65" i="1"/>
  <c r="CF65" i="1"/>
  <c r="CK65" i="1"/>
  <c r="E42" i="1" l="1"/>
  <c r="E41" i="1" s="1"/>
  <c r="E40" i="1" s="1"/>
  <c r="CF41" i="1"/>
  <c r="CF40" i="1" s="1"/>
  <c r="CF39" i="1" s="1"/>
  <c r="AV39" i="1"/>
  <c r="AV23" i="1" s="1"/>
  <c r="AJ23" i="1"/>
  <c r="AJ21" i="1" s="1"/>
  <c r="AJ18" i="1" s="1"/>
  <c r="AJ32" i="1"/>
  <c r="AJ29" i="1" s="1"/>
  <c r="BP23" i="1"/>
  <c r="BP32" i="1"/>
  <c r="BP29" i="1" s="1"/>
  <c r="AU23" i="1"/>
  <c r="AU21" i="1" s="1"/>
  <c r="AU18" i="1" s="1"/>
  <c r="AU32" i="1"/>
  <c r="AU29" i="1" s="1"/>
  <c r="AH39" i="1"/>
  <c r="AH23" i="1" s="1"/>
  <c r="BJ39" i="1"/>
  <c r="BJ23" i="1" s="1"/>
  <c r="AB21" i="1"/>
  <c r="E64" i="1"/>
  <c r="E63" i="1" s="1"/>
  <c r="E26" i="1" s="1"/>
  <c r="CF63" i="1"/>
  <c r="CF26" i="1" s="1"/>
  <c r="AQ21" i="1"/>
  <c r="AQ18" i="1" s="1"/>
  <c r="AR21" i="1"/>
  <c r="T23" i="1"/>
  <c r="T32" i="1"/>
  <c r="T29" i="1" s="1"/>
  <c r="O23" i="1"/>
  <c r="O32" i="1"/>
  <c r="O29" i="1" s="1"/>
  <c r="AZ23" i="1"/>
  <c r="AZ32" i="1"/>
  <c r="AZ29" i="1" s="1"/>
  <c r="CH22" i="1"/>
  <c r="CD22" i="1"/>
  <c r="CD21" i="1" s="1"/>
  <c r="CD18" i="1" s="1"/>
  <c r="CD32" i="1"/>
  <c r="CD29" i="1" s="1"/>
  <c r="BZ32" i="1"/>
  <c r="BZ29" i="1" s="1"/>
  <c r="BZ22" i="1"/>
  <c r="BZ21" i="1" s="1"/>
  <c r="BR22" i="1"/>
  <c r="BN22" i="1"/>
  <c r="BN21" i="1" s="1"/>
  <c r="BN18" i="1" s="1"/>
  <c r="BN32" i="1"/>
  <c r="BN29" i="1" s="1"/>
  <c r="BJ22" i="1"/>
  <c r="BF21" i="1"/>
  <c r="BB22" i="1"/>
  <c r="AX22" i="1"/>
  <c r="AX21" i="1" s="1"/>
  <c r="AX32" i="1"/>
  <c r="AX29" i="1" s="1"/>
  <c r="AT22" i="1"/>
  <c r="AT21" i="1" s="1"/>
  <c r="AT32" i="1"/>
  <c r="AT29" i="1" s="1"/>
  <c r="AL22" i="1"/>
  <c r="AL21" i="1" s="1"/>
  <c r="AL32" i="1"/>
  <c r="AL29" i="1" s="1"/>
  <c r="AH22" i="1"/>
  <c r="AH21" i="1" s="1"/>
  <c r="AH18" i="1" s="1"/>
  <c r="AH32" i="1"/>
  <c r="AH29" i="1" s="1"/>
  <c r="AD22" i="1"/>
  <c r="AD21" i="1" s="1"/>
  <c r="AD32" i="1"/>
  <c r="AD29" i="1" s="1"/>
  <c r="V22" i="1"/>
  <c r="V21" i="1" s="1"/>
  <c r="V32" i="1"/>
  <c r="V29" i="1" s="1"/>
  <c r="N32" i="1"/>
  <c r="N29" i="1" s="1"/>
  <c r="N22" i="1"/>
  <c r="N21" i="1" s="1"/>
  <c r="F22" i="1"/>
  <c r="F21" i="1" s="1"/>
  <c r="F32" i="1"/>
  <c r="F29" i="1" s="1"/>
  <c r="BQ46" i="1"/>
  <c r="BQ39" i="1" s="1"/>
  <c r="BQ23" i="1" s="1"/>
  <c r="BV21" i="1"/>
  <c r="AP21" i="1"/>
  <c r="Z21" i="1"/>
  <c r="R21" i="1"/>
  <c r="J21" i="1"/>
  <c r="CJ22" i="1"/>
  <c r="CJ21" i="1" s="1"/>
  <c r="CJ18" i="1" s="1"/>
  <c r="CJ32" i="1"/>
  <c r="CJ29" i="1" s="1"/>
  <c r="BD22" i="1"/>
  <c r="X22" i="1"/>
  <c r="X21" i="1" s="1"/>
  <c r="X18" i="1" s="1"/>
  <c r="X32" i="1"/>
  <c r="X29" i="1" s="1"/>
  <c r="Q22" i="1"/>
  <c r="Q21" i="1" s="1"/>
  <c r="Q18" i="1" s="1"/>
  <c r="Q32" i="1"/>
  <c r="Q29" i="1" s="1"/>
  <c r="I22" i="1"/>
  <c r="I21" i="1" s="1"/>
  <c r="I32" i="1"/>
  <c r="I29" i="1" s="1"/>
  <c r="CA32" i="1"/>
  <c r="CA29" i="1" s="1"/>
  <c r="BF32" i="1"/>
  <c r="BF29" i="1" s="1"/>
  <c r="Z32" i="1"/>
  <c r="Z29" i="1" s="1"/>
  <c r="BY64" i="1"/>
  <c r="BX47" i="1"/>
  <c r="AW39" i="1"/>
  <c r="AW23" i="1" s="1"/>
  <c r="BR39" i="1"/>
  <c r="BR23" i="1" s="1"/>
  <c r="BB39" i="1"/>
  <c r="BB23" i="1" s="1"/>
  <c r="AG39" i="1"/>
  <c r="AG23" i="1" s="1"/>
  <c r="CC22" i="1"/>
  <c r="BU22" i="1"/>
  <c r="BU21" i="1" s="1"/>
  <c r="BU32" i="1"/>
  <c r="BU29" i="1" s="1"/>
  <c r="BP21" i="1"/>
  <c r="BI22" i="1"/>
  <c r="BI21" i="1" s="1"/>
  <c r="BI32" i="1"/>
  <c r="BI29" i="1" s="1"/>
  <c r="AW22" i="1"/>
  <c r="AW21" i="1" s="1"/>
  <c r="AW32" i="1"/>
  <c r="AW29" i="1" s="1"/>
  <c r="AO22" i="1"/>
  <c r="AO21" i="1" s="1"/>
  <c r="AO32" i="1"/>
  <c r="AO29" i="1" s="1"/>
  <c r="AC22" i="1"/>
  <c r="AC21" i="1" s="1"/>
  <c r="AC32" i="1"/>
  <c r="AC29" i="1" s="1"/>
  <c r="H21" i="1"/>
  <c r="H18" i="1" s="1"/>
  <c r="CI32" i="1"/>
  <c r="CI29" i="1" s="1"/>
  <c r="BC32" i="1"/>
  <c r="BC29" i="1" s="1"/>
  <c r="AR32" i="1"/>
  <c r="AR29" i="1" s="1"/>
  <c r="W32" i="1"/>
  <c r="W29" i="1" s="1"/>
  <c r="L32" i="1"/>
  <c r="L29" i="1" s="1"/>
  <c r="BX52" i="1"/>
  <c r="D52" i="1" s="1"/>
  <c r="BD63" i="1"/>
  <c r="BD26" i="1" s="1"/>
  <c r="AA46" i="1"/>
  <c r="CE46" i="1"/>
  <c r="CE39" i="1" s="1"/>
  <c r="E47" i="1"/>
  <c r="E46" i="1" s="1"/>
  <c r="BM39" i="1"/>
  <c r="BM23" i="1" s="1"/>
  <c r="CB22" i="1"/>
  <c r="CB21" i="1" s="1"/>
  <c r="CB32" i="1"/>
  <c r="CB29" i="1" s="1"/>
  <c r="BL22" i="1"/>
  <c r="BL21" i="1" s="1"/>
  <c r="BL32" i="1"/>
  <c r="BL29" i="1" s="1"/>
  <c r="AV22" i="1"/>
  <c r="AV21" i="1" s="1"/>
  <c r="AV32" i="1"/>
  <c r="AV29" i="1" s="1"/>
  <c r="AF22" i="1"/>
  <c r="AF21" i="1" s="1"/>
  <c r="AF32" i="1"/>
  <c r="AF29" i="1" s="1"/>
  <c r="P22" i="1"/>
  <c r="P21" i="1" s="1"/>
  <c r="P32" i="1"/>
  <c r="P29" i="1" s="1"/>
  <c r="BT22" i="1"/>
  <c r="BT21" i="1" s="1"/>
  <c r="BT18" i="1" s="1"/>
  <c r="BT32" i="1"/>
  <c r="BT29" i="1" s="1"/>
  <c r="BH21" i="1"/>
  <c r="AN22" i="1"/>
  <c r="AN21" i="1" s="1"/>
  <c r="AN18" i="1" s="1"/>
  <c r="AN32" i="1"/>
  <c r="AN29" i="1" s="1"/>
  <c r="BV32" i="1"/>
  <c r="BV29" i="1" s="1"/>
  <c r="BK32" i="1"/>
  <c r="BK29" i="1" s="1"/>
  <c r="AP32" i="1"/>
  <c r="AP29" i="1" s="1"/>
  <c r="AE32" i="1"/>
  <c r="AE29" i="1" s="1"/>
  <c r="J32" i="1"/>
  <c r="J29" i="1" s="1"/>
  <c r="D42" i="1"/>
  <c r="D41" i="1" s="1"/>
  <c r="D40" i="1" s="1"/>
  <c r="AA39" i="1"/>
  <c r="AA23" i="1" s="1"/>
  <c r="CH39" i="1"/>
  <c r="CH23" i="1" s="1"/>
  <c r="CC39" i="1"/>
  <c r="CC23" i="1" s="1"/>
  <c r="L39" i="1"/>
  <c r="L23" i="1" s="1"/>
  <c r="CI21" i="1"/>
  <c r="CI18" i="1" s="1"/>
  <c r="CE22" i="1"/>
  <c r="CA21" i="1"/>
  <c r="BW22" i="1"/>
  <c r="BW21" i="1" s="1"/>
  <c r="BW18" i="1" s="1"/>
  <c r="BW32" i="1"/>
  <c r="BW29" i="1" s="1"/>
  <c r="BS21" i="1"/>
  <c r="BS18" i="1" s="1"/>
  <c r="BO32" i="1"/>
  <c r="BO29" i="1" s="1"/>
  <c r="BO22" i="1"/>
  <c r="BO21" i="1" s="1"/>
  <c r="BO18" i="1" s="1"/>
  <c r="BK21" i="1"/>
  <c r="BK18" i="1" s="1"/>
  <c r="BG22" i="1"/>
  <c r="BG21" i="1" s="1"/>
  <c r="BG18" i="1" s="1"/>
  <c r="BG32" i="1"/>
  <c r="BG29" i="1" s="1"/>
  <c r="BC21" i="1"/>
  <c r="BC18" i="1" s="1"/>
  <c r="AY22" i="1"/>
  <c r="AY21" i="1" s="1"/>
  <c r="AY18" i="1" s="1"/>
  <c r="AY32" i="1"/>
  <c r="AY29" i="1" s="1"/>
  <c r="AQ32" i="1"/>
  <c r="AQ29" i="1" s="1"/>
  <c r="AM21" i="1"/>
  <c r="AM18" i="1" s="1"/>
  <c r="AI32" i="1"/>
  <c r="AI29" i="1" s="1"/>
  <c r="AI22" i="1"/>
  <c r="AI21" i="1" s="1"/>
  <c r="AI18" i="1" s="1"/>
  <c r="AE21" i="1"/>
  <c r="AE18" i="1" s="1"/>
  <c r="W21" i="1"/>
  <c r="W18" i="1" s="1"/>
  <c r="S22" i="1"/>
  <c r="S21" i="1" s="1"/>
  <c r="S18" i="1" s="1"/>
  <c r="S32" i="1"/>
  <c r="S29" i="1" s="1"/>
  <c r="O21" i="1"/>
  <c r="K22" i="1"/>
  <c r="K21" i="1" s="1"/>
  <c r="K18" i="1" s="1"/>
  <c r="K32" i="1"/>
  <c r="K29" i="1" s="1"/>
  <c r="G21" i="1"/>
  <c r="G18" i="1" s="1"/>
  <c r="CK22" i="1"/>
  <c r="CK21" i="1" s="1"/>
  <c r="CK32" i="1"/>
  <c r="CK29" i="1" s="1"/>
  <c r="BY22" i="1"/>
  <c r="BM22" i="1"/>
  <c r="BM21" i="1" s="1"/>
  <c r="BM18" i="1" s="1"/>
  <c r="BE22" i="1"/>
  <c r="BE21" i="1" s="1"/>
  <c r="BE32" i="1"/>
  <c r="BE29" i="1" s="1"/>
  <c r="AZ21" i="1"/>
  <c r="AS22" i="1"/>
  <c r="AS21" i="1" s="1"/>
  <c r="AS32" i="1"/>
  <c r="AS29" i="1" s="1"/>
  <c r="AG22" i="1"/>
  <c r="AG21" i="1" s="1"/>
  <c r="AG18" i="1" s="1"/>
  <c r="AG32" i="1"/>
  <c r="AG29" i="1" s="1"/>
  <c r="Y22" i="1"/>
  <c r="Y21" i="1" s="1"/>
  <c r="Y32" i="1"/>
  <c r="Y29" i="1" s="1"/>
  <c r="T21" i="1"/>
  <c r="L21" i="1"/>
  <c r="BS32" i="1"/>
  <c r="BS29" i="1" s="1"/>
  <c r="BH32" i="1"/>
  <c r="BH29" i="1" s="1"/>
  <c r="AM32" i="1"/>
  <c r="AM29" i="1" s="1"/>
  <c r="AB32" i="1"/>
  <c r="AB29" i="1" s="1"/>
  <c r="R32" i="1"/>
  <c r="R29" i="1" s="1"/>
  <c r="G32" i="1"/>
  <c r="G29" i="1" s="1"/>
  <c r="AA22" i="1"/>
  <c r="AA21" i="1" s="1"/>
  <c r="AA18" i="1" s="1"/>
  <c r="CG22" i="1"/>
  <c r="CG21" i="1" s="1"/>
  <c r="CG32" i="1"/>
  <c r="CG29" i="1" s="1"/>
  <c r="BQ22" i="1"/>
  <c r="BQ21" i="1" s="1"/>
  <c r="BQ32" i="1"/>
  <c r="BQ29" i="1" s="1"/>
  <c r="BA22" i="1"/>
  <c r="BA21" i="1" s="1"/>
  <c r="BA32" i="1"/>
  <c r="BA29" i="1" s="1"/>
  <c r="AK22" i="1"/>
  <c r="AK21" i="1" s="1"/>
  <c r="AK32" i="1"/>
  <c r="AK29" i="1" s="1"/>
  <c r="U22" i="1"/>
  <c r="U21" i="1" s="1"/>
  <c r="U32" i="1"/>
  <c r="U29" i="1" s="1"/>
  <c r="E22" i="1"/>
  <c r="CA18" i="1"/>
  <c r="O18" i="1"/>
  <c r="M22" i="1"/>
  <c r="M21" i="1" s="1"/>
  <c r="M32" i="1"/>
  <c r="M29" i="1" s="1"/>
  <c r="H32" i="1"/>
  <c r="H29" i="1" s="1"/>
  <c r="BZ18" i="1"/>
  <c r="BV18" i="1"/>
  <c r="BF18" i="1"/>
  <c r="AX18" i="1"/>
  <c r="AT18" i="1"/>
  <c r="AP18" i="1"/>
  <c r="AL18" i="1"/>
  <c r="AD18" i="1"/>
  <c r="Z18" i="1"/>
  <c r="V18" i="1"/>
  <c r="R18" i="1"/>
  <c r="N18" i="1"/>
  <c r="J18" i="1"/>
  <c r="F18" i="1"/>
  <c r="CB18" i="1"/>
  <c r="BP18" i="1"/>
  <c r="BL18" i="1"/>
  <c r="BH18" i="1"/>
  <c r="AZ18" i="1"/>
  <c r="AV18" i="1"/>
  <c r="AR18" i="1"/>
  <c r="AF18" i="1"/>
  <c r="AB18" i="1"/>
  <c r="T18" i="1"/>
  <c r="P18" i="1"/>
  <c r="L18" i="1"/>
  <c r="CK18" i="1"/>
  <c r="CG18" i="1"/>
  <c r="BU18" i="1"/>
  <c r="BQ18" i="1"/>
  <c r="BI18" i="1"/>
  <c r="BE18" i="1"/>
  <c r="BA18" i="1"/>
  <c r="AW18" i="1"/>
  <c r="AS18" i="1"/>
  <c r="AO18" i="1"/>
  <c r="AK18" i="1"/>
  <c r="AC18" i="1"/>
  <c r="Y18" i="1"/>
  <c r="U18" i="1"/>
  <c r="M18" i="1"/>
  <c r="I18" i="1"/>
  <c r="CE23" i="1" l="1"/>
  <c r="CE21" i="1" s="1"/>
  <c r="CE18" i="1" s="1"/>
  <c r="CE32" i="1"/>
  <c r="CE29" i="1" s="1"/>
  <c r="CC21" i="1"/>
  <c r="CC18" i="1" s="1"/>
  <c r="BD21" i="1"/>
  <c r="BD18" i="1" s="1"/>
  <c r="CH32" i="1"/>
  <c r="CH29" i="1" s="1"/>
  <c r="BM32" i="1"/>
  <c r="BM29" i="1" s="1"/>
  <c r="BJ32" i="1"/>
  <c r="BJ29" i="1" s="1"/>
  <c r="BR21" i="1"/>
  <c r="BR18" i="1" s="1"/>
  <c r="BX46" i="1"/>
  <c r="BX39" i="1" s="1"/>
  <c r="D47" i="1"/>
  <c r="D46" i="1" s="1"/>
  <c r="D39" i="1" s="1"/>
  <c r="BB32" i="1"/>
  <c r="BB29" i="1" s="1"/>
  <c r="BJ21" i="1"/>
  <c r="BJ18" i="1" s="1"/>
  <c r="BR32" i="1"/>
  <c r="BR29" i="1" s="1"/>
  <c r="CF23" i="1"/>
  <c r="CF21" i="1" s="1"/>
  <c r="CF18" i="1" s="1"/>
  <c r="CF32" i="1"/>
  <c r="CF29" i="1" s="1"/>
  <c r="AA32" i="1"/>
  <c r="AA29" i="1" s="1"/>
  <c r="CC32" i="1"/>
  <c r="CC29" i="1" s="1"/>
  <c r="BY63" i="1"/>
  <c r="D64" i="1"/>
  <c r="D63" i="1" s="1"/>
  <c r="D26" i="1" s="1"/>
  <c r="BD32" i="1"/>
  <c r="BD29" i="1" s="1"/>
  <c r="BB21" i="1"/>
  <c r="BB18" i="1" s="1"/>
  <c r="CH21" i="1"/>
  <c r="CH18" i="1" s="1"/>
  <c r="E39" i="1"/>
  <c r="D23" i="1" l="1"/>
  <c r="D21" i="1" s="1"/>
  <c r="D18" i="1" s="1"/>
  <c r="D32" i="1"/>
  <c r="D29" i="1" s="1"/>
  <c r="E23" i="1"/>
  <c r="E21" i="1" s="1"/>
  <c r="E18" i="1" s="1"/>
  <c r="E32" i="1"/>
  <c r="E29" i="1" s="1"/>
  <c r="BY26" i="1"/>
  <c r="BY21" i="1" s="1"/>
  <c r="BY18" i="1" s="1"/>
  <c r="BY32" i="1"/>
  <c r="BY29" i="1" s="1"/>
  <c r="BX23" i="1"/>
  <c r="BX21" i="1" s="1"/>
  <c r="BX18" i="1" s="1"/>
  <c r="BX32" i="1"/>
  <c r="BX29" i="1" s="1"/>
</calcChain>
</file>

<file path=xl/sharedStrings.xml><?xml version="1.0" encoding="utf-8"?>
<sst xmlns="http://schemas.openxmlformats.org/spreadsheetml/2006/main" count="417" uniqueCount="223">
  <si>
    <t>Г</t>
  </si>
  <si>
    <t>Иные инвестиционные проекты, всего, в том числе:</t>
  </si>
  <si>
    <t>1.4.</t>
  </si>
  <si>
    <t>актуализированна стоимость проекта</t>
  </si>
  <si>
    <t>О_1</t>
  </si>
  <si>
    <t>Приобретение серверов (2025 г.)</t>
  </si>
  <si>
    <t>1.3.5.</t>
  </si>
  <si>
    <t>актуализированы цены в соответствии с обновленными коммерческими предложениями, а также актуализировано количество и номенклатура оборудования</t>
  </si>
  <si>
    <t>Р_4</t>
  </si>
  <si>
    <t>Приобретение компьютерной техники (2025-2028 гг.)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</si>
  <si>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</si>
  <si>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</si>
  <si>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</si>
  <si>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</si>
  <si>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</si>
  <si>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</si>
  <si>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</si>
  <si>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</si>
  <si>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</si>
  <si>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</si>
  <si>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</si>
  <si>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</si>
  <si>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</si>
  <si>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</si>
  <si>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</si>
  <si>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</si>
  <si>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</si>
  <si>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Новый проект</t>
  </si>
  <si>
    <t>О_2</t>
  </si>
  <si>
    <t>Приобретение лицензий системы ФЭУ в 2026 г.</t>
  </si>
  <si>
    <t>1.3.2.5</t>
  </si>
  <si>
    <t>актуализирована стоимость в соответствии с обновленным коммерческим предложением</t>
  </si>
  <si>
    <t>Р_10</t>
  </si>
  <si>
    <t>Развитие системы "CRM юридических лиц" (2025-2028 г.)</t>
  </si>
  <si>
    <t xml:space="preserve">актуализирована стоимость в соответствии с обновленным коммерческим предложением. </t>
  </si>
  <si>
    <t>Р_11</t>
  </si>
  <si>
    <t>Развитие каналов взаимодействия с клиентами в 2025-2028 гг.</t>
  </si>
  <si>
    <t>Р_9</t>
  </si>
  <si>
    <t>Приобретение лицензий на право пользования антивирусной программой Касперский в 2026 г.</t>
  </si>
  <si>
    <t>Р_8</t>
  </si>
  <si>
    <t>Развитие системы «Единый биллинг юридических лиц» в 2025-2028 гг.</t>
  </si>
  <si>
    <t>Р_7</t>
  </si>
  <si>
    <t>Развитие ИТ платформы расчетов и взаимодействия с физическими лицами в 2026-2028 гг.</t>
  </si>
  <si>
    <t>Р_6</t>
  </si>
  <si>
    <t>Развитие системы управления потоками сбора и передачи данных "Пионер" (СУП СПД Пионер) 2025 г.</t>
  </si>
  <si>
    <t>Р_5</t>
  </si>
  <si>
    <t>Развитие информационного вычислительного комплекса (ИВК) 2025 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</si>
  <si>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</si>
  <si>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</si>
  <si>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</si>
  <si>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</si>
  <si>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</si>
  <si>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</si>
  <si>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</si>
  <si>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актуализированы цены в соответствии с заключенным договором, а также актуализировано количество и номенклатура оборудования и работ.</t>
  </si>
  <si>
    <t>Р_1</t>
  </si>
  <si>
    <t>Построение интеллектуальной системы учета ИСУ (2025-2028 гг.)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</si>
  <si>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</si>
  <si>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</si>
  <si>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</si>
  <si>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</si>
  <si>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</si>
  <si>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</si>
  <si>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</si>
  <si>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</si>
  <si>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</si>
  <si>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</si>
  <si>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</si>
  <si>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</si>
  <si>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</si>
  <si>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</si>
  <si>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</si>
  <si>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</si>
  <si>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</si>
  <si>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</si>
  <si>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</si>
  <si>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</si>
  <si>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</si>
  <si>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</si>
  <si>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</si>
  <si>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</si>
  <si>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</si>
  <si>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</si>
  <si>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</si>
  <si>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</si>
  <si>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</si>
  <si>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</si>
  <si>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</si>
  <si>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</si>
  <si>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</si>
  <si>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</si>
  <si>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</si>
  <si>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</si>
  <si>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</si>
  <si>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</si>
  <si>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</si>
  <si>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</si>
  <si>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</si>
  <si>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</si>
  <si>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</si>
  <si>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</si>
  <si>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9</t>
  </si>
  <si>
    <t>8.2.7</t>
  </si>
  <si>
    <t>8.2.6</t>
  </si>
  <si>
    <t>8.2.5</t>
  </si>
  <si>
    <t>8.2.4</t>
  </si>
  <si>
    <t>8.2.3</t>
  </si>
  <si>
    <t>8.2.2</t>
  </si>
  <si>
    <t>8.2.1</t>
  </si>
  <si>
    <t>8.1.7</t>
  </si>
  <si>
    <t>8.1.6</t>
  </si>
  <si>
    <t>8.1.5</t>
  </si>
  <si>
    <t>8.1.4</t>
  </si>
  <si>
    <t>8.1.3</t>
  </si>
  <si>
    <t>8.1.2</t>
  </si>
  <si>
    <t>8.1.1</t>
  </si>
  <si>
    <t>7.8.7</t>
  </si>
  <si>
    <t>7.8.6</t>
  </si>
  <si>
    <t>7.8.5</t>
  </si>
  <si>
    <t>7.8.4</t>
  </si>
  <si>
    <t>7.8.3</t>
  </si>
  <si>
    <t>7.8.2</t>
  </si>
  <si>
    <t>7.8.1</t>
  </si>
  <si>
    <t>7.7.7</t>
  </si>
  <si>
    <t>7.7.6</t>
  </si>
  <si>
    <t>7.7.5</t>
  </si>
  <si>
    <t>7.7.4</t>
  </si>
  <si>
    <t>7.7.3</t>
  </si>
  <si>
    <t>7.7.2</t>
  </si>
  <si>
    <t>7.7.1</t>
  </si>
  <si>
    <t>7.6.7</t>
  </si>
  <si>
    <t>7.6.6</t>
  </si>
  <si>
    <t>7.6.5</t>
  </si>
  <si>
    <t>7.6.4</t>
  </si>
  <si>
    <t>7.6.3</t>
  </si>
  <si>
    <t>7.6.2</t>
  </si>
  <si>
    <t>7.6.1</t>
  </si>
  <si>
    <t>7.5.7</t>
  </si>
  <si>
    <t>7.5.6</t>
  </si>
  <si>
    <t>7.5.5</t>
  </si>
  <si>
    <t>7.5.4</t>
  </si>
  <si>
    <t>7.5.3</t>
  </si>
  <si>
    <t>7.5.2</t>
  </si>
  <si>
    <t>7.5.1</t>
  </si>
  <si>
    <t>7.4.7</t>
  </si>
  <si>
    <t>7.4.6</t>
  </si>
  <si>
    <t>7.4.5</t>
  </si>
  <si>
    <t>7.4.4</t>
  </si>
  <si>
    <t>7.4.3</t>
  </si>
  <si>
    <t>7.4.2</t>
  </si>
  <si>
    <t>7.4.1</t>
  </si>
  <si>
    <t>7.3.7</t>
  </si>
  <si>
    <t>7.3.6</t>
  </si>
  <si>
    <t>7.3.5</t>
  </si>
  <si>
    <t>7.3.4</t>
  </si>
  <si>
    <t>7.3.3</t>
  </si>
  <si>
    <t>7.3.2</t>
  </si>
  <si>
    <t>7.3.1</t>
  </si>
  <si>
    <t>7.2.7</t>
  </si>
  <si>
    <t>7.2.6</t>
  </si>
  <si>
    <t>7.2.5</t>
  </si>
  <si>
    <t>7.2.4</t>
  </si>
  <si>
    <t>7.2.3</t>
  </si>
  <si>
    <t>7.2.2</t>
  </si>
  <si>
    <t>7.2.1</t>
  </si>
  <si>
    <t>7.1.7</t>
  </si>
  <si>
    <t>7.1.6</t>
  </si>
  <si>
    <t>7.1.5</t>
  </si>
  <si>
    <t>7.1.4</t>
  </si>
  <si>
    <t>7.1.3</t>
  </si>
  <si>
    <t>7.1.2</t>
  </si>
  <si>
    <t>7.1.1</t>
  </si>
  <si>
    <t>6.2.7</t>
  </si>
  <si>
    <t>6.2.6</t>
  </si>
  <si>
    <t>6.2.5</t>
  </si>
  <si>
    <t>6.2.4</t>
  </si>
  <si>
    <t>6.2.3</t>
  </si>
  <si>
    <t>6.2.2</t>
  </si>
  <si>
    <t>6.2.1</t>
  </si>
  <si>
    <t>6.1.7</t>
  </si>
  <si>
    <t>6.1.6</t>
  </si>
  <si>
    <t>6.1.5</t>
  </si>
  <si>
    <t>6.1.4</t>
  </si>
  <si>
    <t>6.1.3</t>
  </si>
  <si>
    <t>6.1.2</t>
  </si>
  <si>
    <t>6.1.1</t>
  </si>
  <si>
    <t>Шт.</t>
  </si>
  <si>
    <t>МВт</t>
  </si>
  <si>
    <t>км ЛЭП</t>
  </si>
  <si>
    <t>Мвар</t>
  </si>
  <si>
    <t>МВ×А</t>
  </si>
  <si>
    <t>млн рублей (без НДС)</t>
  </si>
  <si>
    <t>основные средства</t>
  </si>
  <si>
    <t>нематериальные активы</t>
  </si>
  <si>
    <t>Предложение по корректировке утвержденного плана</t>
  </si>
  <si>
    <t xml:space="preserve">План </t>
  </si>
  <si>
    <t>План (Утвержденный план)</t>
  </si>
  <si>
    <t xml:space="preserve">Утвержденный план </t>
  </si>
  <si>
    <t>Факт (Предложение по корректировке утвержденного плана)</t>
  </si>
  <si>
    <t>Итого за период реализации инвестиционной программы</t>
  </si>
  <si>
    <t>Год 2028</t>
  </si>
  <si>
    <t>Год 2027</t>
  </si>
  <si>
    <t>Год 2026</t>
  </si>
  <si>
    <t>Год 2025</t>
  </si>
  <si>
    <t>Краткое обоснование  корректировки утвержденного плана</t>
  </si>
  <si>
    <t>Принятие основных средств и нематериальных активов к бухгалтерскому учету</t>
  </si>
  <si>
    <t>Принятие основных средств и нематериальных активов к бухгалтерскому учету в 2024 году</t>
  </si>
  <si>
    <t>Первоначальная стоимость принимаемых к учету основных средств и нематериальных активов, млн рублей (без НДС)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</si>
  <si>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</si>
  <si>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</si>
  <si>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</si>
  <si>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r>
      <t>Год раскрытия информации: __</t>
    </r>
    <r>
      <rPr>
        <u/>
        <sz val="12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__ год</t>
    </r>
  </si>
  <si>
    <t>М.П.</t>
  </si>
  <si>
    <t>____________________ 2025 года</t>
  </si>
  <si>
    <t xml:space="preserve">                                 полное наименование субъекта электроэнергетики</t>
  </si>
  <si>
    <t xml:space="preserve">       (подпись)</t>
  </si>
  <si>
    <r>
      <t>Инвестиционная программа _</t>
    </r>
    <r>
      <rPr>
        <u/>
        <sz val="14"/>
        <color indexed="8"/>
        <rFont val="Times New Roman"/>
        <family val="1"/>
        <charset val="204"/>
      </rPr>
      <t>Акционерное общество "Томская энергосбытовая компания"</t>
    </r>
    <r>
      <rPr>
        <sz val="14"/>
        <color indexed="8"/>
        <rFont val="Times New Roman"/>
        <family val="1"/>
        <charset val="204"/>
      </rPr>
      <t>___</t>
    </r>
  </si>
  <si>
    <t>__________________________ /О.Е. Кучевская</t>
  </si>
  <si>
    <t>УТВЕРЖДАЮ
Генеральный директор 
АО "Томскэнергосбыт"</t>
  </si>
  <si>
    <t>Форма 4. План ввода основных средств</t>
  </si>
  <si>
    <t>от 5 мая 2016 г. № 380</t>
  </si>
  <si>
    <t>к приказу Минэнерго России</t>
  </si>
  <si>
    <t>Приложение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</si>
</sst>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3" fillId="0" borderId="0"/>
  </cellStyleXfs>
  <cellXfs count="122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4" fillId="0" borderId="0" xfId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left" vertical="center" wrapText="1"/>
    </xf>
    <xf numFmtId="0" fontId="7" fillId="0" borderId="0" xfId="0" applyFont="1" applyFill="1"/>
    <xf numFmtId="0" fontId="8" fillId="2" borderId="1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horizontal="center" vertical="center"/>
    </xf>
    <xf numFmtId="2" fontId="8" fillId="2" borderId="1" xfId="2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left" wrapText="1"/>
    </xf>
    <xf numFmtId="0" fontId="9" fillId="4" borderId="1" xfId="2" applyFont="1" applyFill="1" applyBorder="1" applyAlignment="1">
      <alignment horizontal="center" vertical="center"/>
    </xf>
    <xf numFmtId="2" fontId="9" fillId="4" borderId="1" xfId="2" applyNumberFormat="1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left" vertical="top" wrapText="1"/>
    </xf>
    <xf numFmtId="0" fontId="1" fillId="0" borderId="0" xfId="0" applyFont="1" applyFill="1"/>
    <xf numFmtId="0" fontId="9" fillId="4" borderId="1" xfId="2" applyFont="1" applyFill="1" applyBorder="1" applyAlignment="1">
      <alignment horizontal="left" wrapText="1"/>
    </xf>
    <xf numFmtId="0" fontId="9" fillId="5" borderId="1" xfId="2" applyFont="1" applyFill="1" applyBorder="1" applyAlignment="1">
      <alignment horizontal="center" vertical="center"/>
    </xf>
    <xf numFmtId="0" fontId="9" fillId="5" borderId="1" xfId="2" applyFont="1" applyFill="1" applyBorder="1" applyAlignment="1">
      <alignment horizontal="left" wrapText="1"/>
    </xf>
    <xf numFmtId="0" fontId="9" fillId="6" borderId="1" xfId="2" applyFont="1" applyFill="1" applyBorder="1" applyAlignment="1">
      <alignment horizontal="center" vertical="center"/>
    </xf>
    <xf numFmtId="2" fontId="9" fillId="6" borderId="1" xfId="2" applyNumberFormat="1" applyFont="1" applyFill="1" applyBorder="1" applyAlignment="1">
      <alignment horizontal="center" vertical="center"/>
    </xf>
    <xf numFmtId="0" fontId="9" fillId="6" borderId="1" xfId="2" applyFont="1" applyFill="1" applyBorder="1" applyAlignment="1">
      <alignment horizontal="left" vertical="center" wrapText="1"/>
    </xf>
    <xf numFmtId="1" fontId="9" fillId="4" borderId="1" xfId="2" applyNumberFormat="1" applyFont="1" applyFill="1" applyBorder="1" applyAlignment="1">
      <alignment horizontal="center" vertical="center"/>
    </xf>
    <xf numFmtId="3" fontId="8" fillId="2" borderId="1" xfId="2" applyNumberFormat="1" applyFont="1" applyFill="1" applyBorder="1" applyAlignment="1">
      <alignment horizontal="center" vertical="center"/>
    </xf>
    <xf numFmtId="3" fontId="1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8" fillId="2" borderId="1" xfId="2" applyNumberFormat="1" applyFont="1" applyFill="1" applyBorder="1" applyAlignment="1">
      <alignment horizontal="center" vertical="center"/>
    </xf>
    <xf numFmtId="1" fontId="9" fillId="5" borderId="1" xfId="2" applyNumberFormat="1" applyFont="1" applyFill="1" applyBorder="1" applyAlignment="1">
      <alignment horizontal="center" vertical="center"/>
    </xf>
    <xf numFmtId="2" fontId="9" fillId="5" borderId="1" xfId="2" applyNumberFormat="1" applyFont="1" applyFill="1" applyBorder="1" applyAlignment="1">
      <alignment horizontal="center" vertical="center"/>
    </xf>
    <xf numFmtId="1" fontId="9" fillId="6" borderId="1" xfId="2" applyNumberFormat="1" applyFont="1" applyFill="1" applyBorder="1" applyAlignment="1">
      <alignment horizontal="center" vertical="center"/>
    </xf>
    <xf numFmtId="3" fontId="9" fillId="6" borderId="1" xfId="2" applyNumberFormat="1" applyFont="1" applyFill="1" applyBorder="1" applyAlignment="1">
      <alignment horizontal="center" vertical="center"/>
    </xf>
    <xf numFmtId="3" fontId="9" fillId="4" borderId="1" xfId="2" applyNumberFormat="1" applyFont="1" applyFill="1" applyBorder="1" applyAlignment="1">
      <alignment horizontal="center" vertical="center"/>
    </xf>
    <xf numFmtId="3" fontId="6" fillId="3" borderId="1" xfId="2" applyNumberFormat="1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left" wrapText="1"/>
    </xf>
    <xf numFmtId="0" fontId="10" fillId="7" borderId="1" xfId="2" applyFont="1" applyFill="1" applyBorder="1" applyAlignment="1">
      <alignment horizontal="center" vertical="center"/>
    </xf>
    <xf numFmtId="3" fontId="10" fillId="7" borderId="1" xfId="2" applyNumberFormat="1" applyFont="1" applyFill="1" applyBorder="1" applyAlignment="1">
      <alignment horizontal="center" vertical="center"/>
    </xf>
    <xf numFmtId="4" fontId="10" fillId="7" borderId="1" xfId="2" applyNumberFormat="1" applyFont="1" applyFill="1" applyBorder="1" applyAlignment="1">
      <alignment horizontal="center" vertical="center"/>
    </xf>
    <xf numFmtId="0" fontId="10" fillId="7" borderId="1" xfId="2" applyFont="1" applyFill="1" applyBorder="1" applyAlignment="1">
      <alignment horizontal="left" wrapText="1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wrapText="1"/>
    </xf>
    <xf numFmtId="0" fontId="6" fillId="8" borderId="1" xfId="2" applyFont="1" applyFill="1" applyBorder="1" applyAlignment="1">
      <alignment horizontal="center" vertical="center"/>
    </xf>
    <xf numFmtId="1" fontId="6" fillId="8" borderId="1" xfId="2" applyNumberFormat="1" applyFont="1" applyFill="1" applyBorder="1" applyAlignment="1">
      <alignment horizontal="center" vertical="center"/>
    </xf>
    <xf numFmtId="4" fontId="6" fillId="8" borderId="1" xfId="2" applyNumberFormat="1" applyFont="1" applyFill="1" applyBorder="1" applyAlignment="1">
      <alignment horizontal="center" vertical="center"/>
    </xf>
    <xf numFmtId="3" fontId="6" fillId="8" borderId="1" xfId="2" applyNumberFormat="1" applyFont="1" applyFill="1" applyBorder="1" applyAlignment="1">
      <alignment horizontal="center" vertical="center"/>
    </xf>
    <xf numFmtId="0" fontId="6" fillId="8" borderId="1" xfId="2" applyFont="1" applyFill="1" applyBorder="1" applyAlignment="1">
      <alignment horizontal="left" wrapText="1"/>
    </xf>
    <xf numFmtId="4" fontId="9" fillId="4" borderId="1" xfId="2" applyNumberFormat="1" applyFont="1" applyFill="1" applyBorder="1" applyAlignment="1">
      <alignment horizontal="center" vertical="center"/>
    </xf>
    <xf numFmtId="2" fontId="6" fillId="8" borderId="1" xfId="2" applyNumberFormat="1" applyFont="1" applyFill="1" applyBorder="1" applyAlignment="1">
      <alignment horizontal="center" vertical="center"/>
    </xf>
    <xf numFmtId="0" fontId="7" fillId="0" borderId="0" xfId="0" applyFont="1"/>
    <xf numFmtId="0" fontId="11" fillId="9" borderId="1" xfId="2" applyFont="1" applyFill="1" applyBorder="1" applyAlignment="1">
      <alignment horizontal="center" vertical="center"/>
    </xf>
    <xf numFmtId="1" fontId="11" fillId="9" borderId="1" xfId="2" applyNumberFormat="1" applyFont="1" applyFill="1" applyBorder="1" applyAlignment="1">
      <alignment horizontal="center" vertical="center"/>
    </xf>
    <xf numFmtId="2" fontId="11" fillId="9" borderId="1" xfId="2" applyNumberFormat="1" applyFont="1" applyFill="1" applyBorder="1" applyAlignment="1">
      <alignment horizontal="center" vertical="center"/>
    </xf>
    <xf numFmtId="4" fontId="11" fillId="9" borderId="1" xfId="2" applyNumberFormat="1" applyFont="1" applyFill="1" applyBorder="1" applyAlignment="1">
      <alignment horizontal="center" vertical="center"/>
    </xf>
    <xf numFmtId="3" fontId="11" fillId="9" borderId="1" xfId="2" applyNumberFormat="1" applyFont="1" applyFill="1" applyBorder="1" applyAlignment="1">
      <alignment horizontal="center" vertical="center"/>
    </xf>
    <xf numFmtId="0" fontId="11" fillId="9" borderId="1" xfId="2" applyFont="1" applyFill="1" applyBorder="1" applyAlignment="1">
      <alignment horizontal="left" wrapText="1"/>
    </xf>
    <xf numFmtId="49" fontId="4" fillId="0" borderId="3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4" fillId="0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/>
    </xf>
    <xf numFmtId="0" fontId="7" fillId="0" borderId="0" xfId="4" applyFont="1" applyFill="1" applyBorder="1" applyAlignment="1"/>
    <xf numFmtId="0" fontId="7" fillId="0" borderId="0" xfId="4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3" fillId="0" borderId="0" xfId="5" applyFont="1" applyFill="1" applyBorder="1" applyAlignment="1"/>
    <xf numFmtId="0" fontId="1" fillId="0" borderId="0" xfId="0" applyFont="1" applyFill="1" applyAlignment="1"/>
    <xf numFmtId="0" fontId="13" fillId="2" borderId="0" xfId="5" applyFont="1" applyFill="1" applyBorder="1" applyAlignment="1"/>
    <xf numFmtId="0" fontId="7" fillId="0" borderId="0" xfId="0" applyFont="1" applyFill="1" applyAlignment="1"/>
    <xf numFmtId="0" fontId="15" fillId="0" borderId="0" xfId="2" applyFont="1" applyAlignment="1">
      <alignment vertical="top"/>
    </xf>
    <xf numFmtId="0" fontId="15" fillId="0" borderId="0" xfId="2" applyFont="1" applyFill="1" applyAlignment="1">
      <alignment vertical="top"/>
    </xf>
    <xf numFmtId="0" fontId="15" fillId="0" borderId="0" xfId="2" applyFont="1" applyFill="1" applyAlignment="1">
      <alignment horizontal="center" vertical="top"/>
    </xf>
    <xf numFmtId="0" fontId="15" fillId="0" borderId="0" xfId="2" applyFont="1" applyAlignment="1">
      <alignment horizontal="center" vertical="top"/>
    </xf>
    <xf numFmtId="0" fontId="15" fillId="2" borderId="0" xfId="2" applyFont="1" applyFill="1" applyAlignment="1">
      <alignment horizontal="center" vertical="top"/>
    </xf>
    <xf numFmtId="0" fontId="15" fillId="2" borderId="0" xfId="2" applyFont="1" applyFill="1" applyAlignment="1">
      <alignment vertical="top"/>
    </xf>
    <xf numFmtId="0" fontId="16" fillId="0" borderId="0" xfId="2" applyFont="1" applyAlignment="1">
      <alignment vertical="center"/>
    </xf>
    <xf numFmtId="0" fontId="17" fillId="0" borderId="0" xfId="2" applyFont="1" applyFill="1" applyAlignment="1">
      <alignment vertical="center"/>
    </xf>
    <xf numFmtId="0" fontId="16" fillId="0" borderId="0" xfId="2" applyFont="1" applyFill="1" applyAlignment="1">
      <alignment vertical="center"/>
    </xf>
    <xf numFmtId="0" fontId="16" fillId="2" borderId="0" xfId="2" applyFont="1" applyFill="1" applyAlignment="1">
      <alignment vertical="center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9" fillId="0" borderId="0" xfId="0" applyFo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Alignment="1">
      <alignment horizontal="right"/>
    </xf>
    <xf numFmtId="0" fontId="19" fillId="2" borderId="0" xfId="0" applyFont="1" applyFill="1"/>
    <xf numFmtId="0" fontId="2" fillId="0" borderId="0" xfId="0" applyFont="1" applyFill="1"/>
    <xf numFmtId="0" fontId="19" fillId="0" borderId="0" xfId="0" applyFont="1" applyAlignment="1">
      <alignment horizontal="right" vertical="center"/>
    </xf>
    <xf numFmtId="0" fontId="4" fillId="0" borderId="0" xfId="5" applyFont="1" applyFill="1" applyBorder="1" applyAlignment="1">
      <alignment horizontal="right" wrapText="1"/>
    </xf>
    <xf numFmtId="0" fontId="13" fillId="0" borderId="0" xfId="5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5" fillId="0" borderId="0" xfId="2" applyFont="1" applyFill="1" applyAlignment="1">
      <alignment horizontal="right" vertical="top"/>
    </xf>
    <xf numFmtId="0" fontId="4" fillId="0" borderId="2" xfId="1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/>
    </xf>
    <xf numFmtId="0" fontId="4" fillId="0" borderId="8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3" xfId="3"/>
    <cellStyle name="Обычный 4" xfId="5"/>
    <cellStyle name="Обычный 5" xfId="1"/>
    <cellStyle name="Обычный 7" xfId="2"/>
    <cellStyle name="Обычный_Форматы по компаниям_last" xfId="4"/>
  </cellStyles>
  <dxfs count="2"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1"/>
    </sheetNames>
    <sheetDataSet>
      <sheetData sheetId="0">
        <row r="43">
          <cell r="T43">
            <v>100.25196893</v>
          </cell>
          <cell r="U43">
            <v>100.25177063</v>
          </cell>
        </row>
        <row r="50">
          <cell r="Z50">
            <v>2.103532</v>
          </cell>
          <cell r="AA50">
            <v>2.1506980000000002</v>
          </cell>
        </row>
        <row r="51">
          <cell r="Z51">
            <v>9.5000000000000001E-2</v>
          </cell>
          <cell r="AA51">
            <v>9.8100000000000007E-2</v>
          </cell>
        </row>
        <row r="52">
          <cell r="Z52">
            <v>1.265898</v>
          </cell>
          <cell r="AA52">
            <v>1.2944640000000001</v>
          </cell>
        </row>
        <row r="53">
          <cell r="Z53">
            <v>0</v>
          </cell>
          <cell r="AA53">
            <v>0</v>
          </cell>
        </row>
        <row r="62">
          <cell r="Z62">
            <v>8.4804195700000005</v>
          </cell>
          <cell r="AA62">
            <v>7.4530000000000003</v>
          </cell>
        </row>
        <row r="63">
          <cell r="Z63">
            <v>23.122498019999998</v>
          </cell>
          <cell r="AA63">
            <v>20.558868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2"/>
    </sheetNames>
    <sheetDataSet>
      <sheetData sheetId="0">
        <row r="43">
          <cell r="T43">
            <v>123.6718087</v>
          </cell>
          <cell r="U43">
            <v>487.47268661999999</v>
          </cell>
        </row>
        <row r="46">
          <cell r="Z46">
            <v>0</v>
          </cell>
          <cell r="AA46">
            <v>0</v>
          </cell>
        </row>
        <row r="48">
          <cell r="Z48">
            <v>5.2392719999999997</v>
          </cell>
          <cell r="AA48">
            <v>5.8506</v>
          </cell>
        </row>
        <row r="49">
          <cell r="Z49">
            <v>2.1830240000000001</v>
          </cell>
          <cell r="AA49">
            <v>2.3446500000000001</v>
          </cell>
        </row>
        <row r="50">
          <cell r="Z50">
            <v>0</v>
          </cell>
          <cell r="AA50">
            <v>3.2271439499999999</v>
          </cell>
        </row>
        <row r="51">
          <cell r="Z51">
            <v>9.8760000000000001E-2</v>
          </cell>
          <cell r="AA51">
            <v>0.10233</v>
          </cell>
        </row>
        <row r="52">
          <cell r="Z52">
            <v>1.313736</v>
          </cell>
          <cell r="AA52">
            <v>1.96245</v>
          </cell>
        </row>
        <row r="53">
          <cell r="Z53">
            <v>0</v>
          </cell>
          <cell r="AA53">
            <v>46.534796679999999</v>
          </cell>
        </row>
        <row r="63">
          <cell r="Z63">
            <v>8.6316158900000008</v>
          </cell>
          <cell r="AA63">
            <v>8.0050249999999998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3"/>
    </sheetNames>
    <sheetDataSet>
      <sheetData sheetId="0">
        <row r="43">
          <cell r="T43">
            <v>128.23959332999999</v>
          </cell>
          <cell r="U43">
            <v>129.84711028000001</v>
          </cell>
        </row>
        <row r="46">
          <cell r="Z46">
            <v>0</v>
          </cell>
          <cell r="AA46">
            <v>0</v>
          </cell>
        </row>
        <row r="48">
          <cell r="Z48">
            <v>5.4382720000000004</v>
          </cell>
          <cell r="AA48">
            <v>6.3473040000000003</v>
          </cell>
        </row>
        <row r="49">
          <cell r="Z49">
            <v>2.2658559999999999</v>
          </cell>
          <cell r="AA49">
            <v>2.5437059999999998</v>
          </cell>
        </row>
        <row r="50">
          <cell r="Z50">
            <v>0.10251</v>
          </cell>
          <cell r="AA50">
            <v>0.10623</v>
          </cell>
        </row>
        <row r="51">
          <cell r="Z51">
            <v>1.3635839999999999</v>
          </cell>
          <cell r="AA51">
            <v>1.9935</v>
          </cell>
        </row>
        <row r="52">
          <cell r="Z52">
            <v>0</v>
          </cell>
          <cell r="AA52">
            <v>0</v>
          </cell>
        </row>
        <row r="61">
          <cell r="Z61">
            <v>9.37392994</v>
          </cell>
          <cell r="AA61">
            <v>8.0345210399999996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4"/>
    </sheetNames>
    <sheetDataSet>
      <sheetData sheetId="0">
        <row r="43">
          <cell r="T43">
            <v>135.67713534000001</v>
          </cell>
        </row>
        <row r="46">
          <cell r="Z46">
            <v>0</v>
          </cell>
          <cell r="AA46">
            <v>0</v>
          </cell>
        </row>
        <row r="47">
          <cell r="AA47">
            <v>0</v>
          </cell>
        </row>
        <row r="48">
          <cell r="Z48">
            <v>6.8742559999999999</v>
          </cell>
          <cell r="AA48">
            <v>0</v>
          </cell>
        </row>
        <row r="49">
          <cell r="Z49">
            <v>2.7548840000000001</v>
          </cell>
          <cell r="AA49">
            <v>0</v>
          </cell>
        </row>
        <row r="50">
          <cell r="Z50">
            <v>0.11028</v>
          </cell>
          <cell r="AA50">
            <v>0</v>
          </cell>
        </row>
        <row r="51">
          <cell r="Z51">
            <v>2.1589999999999998</v>
          </cell>
          <cell r="AA51">
            <v>0</v>
          </cell>
        </row>
        <row r="52">
          <cell r="Z52">
            <v>0</v>
          </cell>
          <cell r="AA52">
            <v>0</v>
          </cell>
        </row>
        <row r="61">
          <cell r="Z61">
            <v>8.3559018900000002</v>
          </cell>
          <cell r="AA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Z67"/>
  <sheetViews>
    <sheetView tabSelected="1" view="pageBreakPreview" zoomScale="70" zoomScaleNormal="100" zoomScaleSheetLayoutView="70" workbookViewId="0">
      <selection activeCell="G20" sqref="G20"/>
    </sheetView>
  </sheetViews>
  <sheetFormatPr defaultRowHeight="15.75" x14ac:dyDescent="0.25"/>
  <cols>
    <col min="1" max="1" width="10.25" style="3" customWidth="1"/>
    <col min="2" max="2" width="49.5" style="1" customWidth="1"/>
    <col min="3" max="3" width="12.125" style="1" customWidth="1"/>
    <col min="4" max="4" width="15.375" style="1" customWidth="1"/>
    <col min="5" max="5" width="17.75" style="1" customWidth="1"/>
    <col min="6" max="6" width="15.75" style="1" customWidth="1"/>
    <col min="7" max="7" width="8.25" style="1" customWidth="1"/>
    <col min="8" max="11" width="6.875" style="1" customWidth="1"/>
    <col min="12" max="12" width="5.5" style="1" bestFit="1" customWidth="1"/>
    <col min="13" max="13" width="16" style="1" customWidth="1"/>
    <col min="14" max="14" width="7.875" style="1" customWidth="1"/>
    <col min="15" max="18" width="6.625" style="1" customWidth="1"/>
    <col min="19" max="19" width="5.5" style="1" bestFit="1" customWidth="1"/>
    <col min="20" max="20" width="14.875" style="2" customWidth="1"/>
    <col min="21" max="21" width="15" style="2" customWidth="1"/>
    <col min="22" max="22" width="9.125" style="1" customWidth="1"/>
    <col min="23" max="25" width="6" style="1" customWidth="1"/>
    <col min="26" max="26" width="7.25" style="1" bestFit="1" customWidth="1"/>
    <col min="27" max="27" width="15" style="1" customWidth="1"/>
    <col min="28" max="28" width="8.875" style="1" customWidth="1"/>
    <col min="29" max="32" width="6" style="1" customWidth="1"/>
    <col min="33" max="33" width="7.5" style="1" customWidth="1"/>
    <col min="34" max="34" width="14.875" style="2" customWidth="1"/>
    <col min="35" max="35" width="8" style="2" customWidth="1"/>
    <col min="36" max="39" width="6" style="1" customWidth="1"/>
    <col min="40" max="40" width="7.25" style="1" bestFit="1" customWidth="1"/>
    <col min="41" max="41" width="17" style="1" customWidth="1"/>
    <col min="42" max="42" width="10" style="1" customWidth="1"/>
    <col min="43" max="46" width="6" style="1" customWidth="1"/>
    <col min="47" max="47" width="8.375" style="1" bestFit="1" customWidth="1"/>
    <col min="48" max="48" width="12.875" style="2" customWidth="1"/>
    <col min="49" max="49" width="8.625" style="2" customWidth="1"/>
    <col min="50" max="53" width="6" style="1" customWidth="1"/>
    <col min="54" max="54" width="7.25" style="1" customWidth="1"/>
    <col min="55" max="55" width="17.25" style="1" customWidth="1"/>
    <col min="56" max="56" width="9.375" style="1" customWidth="1"/>
    <col min="57" max="60" width="6" style="1" customWidth="1"/>
    <col min="61" max="61" width="8.5" style="1" customWidth="1"/>
    <col min="62" max="62" width="12.875" style="2" customWidth="1"/>
    <col min="63" max="63" width="10.625" style="2" customWidth="1"/>
    <col min="64" max="67" width="6" style="1" customWidth="1"/>
    <col min="68" max="68" width="9.25" style="1" customWidth="1"/>
    <col min="69" max="69" width="17.25" style="1" customWidth="1"/>
    <col min="70" max="70" width="9" style="1" bestFit="1" customWidth="1"/>
    <col min="71" max="74" width="6" style="1" customWidth="1"/>
    <col min="75" max="75" width="8.375" style="1" customWidth="1"/>
    <col min="76" max="76" width="16.75" style="1" customWidth="1"/>
    <col min="77" max="77" width="9.25" style="1" customWidth="1"/>
    <col min="78" max="81" width="6" style="1" customWidth="1"/>
    <col min="82" max="82" width="8.25" style="1" customWidth="1"/>
    <col min="83" max="83" width="17.5" style="1" customWidth="1"/>
    <col min="84" max="84" width="10.875" style="1" customWidth="1"/>
    <col min="85" max="87" width="6" style="1" customWidth="1"/>
    <col min="88" max="88" width="6.875" style="1" customWidth="1"/>
    <col min="89" max="89" width="8.25" style="1" customWidth="1"/>
    <col min="90" max="90" width="34" style="1" customWidth="1"/>
    <col min="91" max="91" width="4.125" style="1" customWidth="1"/>
    <col min="92" max="92" width="3.75" style="1" customWidth="1"/>
    <col min="93" max="93" width="3.875" style="1" customWidth="1"/>
    <col min="94" max="94" width="4.5" style="1" customWidth="1"/>
    <col min="95" max="95" width="5" style="1" customWidth="1"/>
    <col min="96" max="96" width="5.5" style="1" customWidth="1"/>
    <col min="97" max="97" width="5.75" style="1" customWidth="1"/>
    <col min="98" max="98" width="5.5" style="1" customWidth="1"/>
    <col min="99" max="100" width="5" style="1" customWidth="1"/>
    <col min="101" max="101" width="12.875" style="1" customWidth="1"/>
    <col min="102" max="111" width="5" style="1" customWidth="1"/>
    <col min="112" max="256" width="9" style="1"/>
    <col min="257" max="257" width="10.25" style="1" customWidth="1"/>
    <col min="258" max="258" width="49.5" style="1" customWidth="1"/>
    <col min="259" max="259" width="12.125" style="1" customWidth="1"/>
    <col min="260" max="260" width="15.375" style="1" customWidth="1"/>
    <col min="261" max="261" width="17.75" style="1" customWidth="1"/>
    <col min="262" max="262" width="18.875" style="1" customWidth="1"/>
    <col min="263" max="263" width="9.25" style="1" bestFit="1" customWidth="1"/>
    <col min="264" max="268" width="5.75" style="1" bestFit="1" customWidth="1"/>
    <col min="269" max="269" width="17.25" style="1" customWidth="1"/>
    <col min="270" max="270" width="9.25" style="1" bestFit="1" customWidth="1"/>
    <col min="271" max="275" width="5.75" style="1" bestFit="1" customWidth="1"/>
    <col min="276" max="276" width="14.875" style="1" customWidth="1"/>
    <col min="277" max="277" width="8.75" style="1" customWidth="1"/>
    <col min="278" max="281" width="6" style="1" customWidth="1"/>
    <col min="282" max="282" width="6.625" style="1" customWidth="1"/>
    <col min="283" max="283" width="17.625" style="1" customWidth="1"/>
    <col min="284" max="288" width="6" style="1" customWidth="1"/>
    <col min="289" max="289" width="6.375" style="1" customWidth="1"/>
    <col min="290" max="290" width="14.875" style="1" customWidth="1"/>
    <col min="291" max="291" width="8" style="1" customWidth="1"/>
    <col min="292" max="295" width="6" style="1" customWidth="1"/>
    <col min="296" max="296" width="5.125" style="1" customWidth="1"/>
    <col min="297" max="297" width="17" style="1" customWidth="1"/>
    <col min="298" max="302" width="6" style="1" customWidth="1"/>
    <col min="303" max="303" width="5.5" style="1" customWidth="1"/>
    <col min="304" max="304" width="12.875" style="1" customWidth="1"/>
    <col min="305" max="305" width="8.625" style="1" customWidth="1"/>
    <col min="306" max="310" width="6" style="1" customWidth="1"/>
    <col min="311" max="311" width="17.25" style="1" customWidth="1"/>
    <col min="312" max="316" width="6" style="1" customWidth="1"/>
    <col min="317" max="317" width="6.25" style="1" customWidth="1"/>
    <col min="318" max="318" width="16.5" style="1" customWidth="1"/>
    <col min="319" max="319" width="10" style="1" customWidth="1"/>
    <col min="320" max="324" width="6" style="1" customWidth="1"/>
    <col min="325" max="325" width="19.25" style="1" customWidth="1"/>
    <col min="326" max="330" width="6" style="1" customWidth="1"/>
    <col min="331" max="331" width="6.25" style="1" customWidth="1"/>
    <col min="332" max="332" width="16.75" style="1" customWidth="1"/>
    <col min="333" max="333" width="9.25" style="1" customWidth="1"/>
    <col min="334" max="337" width="6" style="1" customWidth="1"/>
    <col min="338" max="338" width="7" style="1" customWidth="1"/>
    <col min="339" max="339" width="17.5" style="1" customWidth="1"/>
    <col min="340" max="343" width="6" style="1" customWidth="1"/>
    <col min="344" max="344" width="6.875" style="1" customWidth="1"/>
    <col min="345" max="345" width="5.75" style="1" customWidth="1"/>
    <col min="346" max="346" width="16.625" style="1" customWidth="1"/>
    <col min="347" max="347" width="4.125" style="1" customWidth="1"/>
    <col min="348" max="348" width="3.75" style="1" customWidth="1"/>
    <col min="349" max="349" width="3.875" style="1" customWidth="1"/>
    <col min="350" max="350" width="4.5" style="1" customWidth="1"/>
    <col min="351" max="351" width="5" style="1" customWidth="1"/>
    <col min="352" max="352" width="5.5" style="1" customWidth="1"/>
    <col min="353" max="353" width="5.75" style="1" customWidth="1"/>
    <col min="354" max="354" width="5.5" style="1" customWidth="1"/>
    <col min="355" max="356" width="5" style="1" customWidth="1"/>
    <col min="357" max="357" width="12.875" style="1" customWidth="1"/>
    <col min="358" max="367" width="5" style="1" customWidth="1"/>
    <col min="368" max="512" width="9" style="1"/>
    <col min="513" max="513" width="10.25" style="1" customWidth="1"/>
    <col min="514" max="514" width="49.5" style="1" customWidth="1"/>
    <col min="515" max="515" width="12.125" style="1" customWidth="1"/>
    <col min="516" max="516" width="15.375" style="1" customWidth="1"/>
    <col min="517" max="517" width="17.75" style="1" customWidth="1"/>
    <col min="518" max="518" width="18.875" style="1" customWidth="1"/>
    <col min="519" max="519" width="9.25" style="1" bestFit="1" customWidth="1"/>
    <col min="520" max="524" width="5.75" style="1" bestFit="1" customWidth="1"/>
    <col min="525" max="525" width="17.25" style="1" customWidth="1"/>
    <col min="526" max="526" width="9.25" style="1" bestFit="1" customWidth="1"/>
    <col min="527" max="531" width="5.75" style="1" bestFit="1" customWidth="1"/>
    <col min="532" max="532" width="14.875" style="1" customWidth="1"/>
    <col min="533" max="533" width="8.75" style="1" customWidth="1"/>
    <col min="534" max="537" width="6" style="1" customWidth="1"/>
    <col min="538" max="538" width="6.625" style="1" customWidth="1"/>
    <col min="539" max="539" width="17.625" style="1" customWidth="1"/>
    <col min="540" max="544" width="6" style="1" customWidth="1"/>
    <col min="545" max="545" width="6.375" style="1" customWidth="1"/>
    <col min="546" max="546" width="14.875" style="1" customWidth="1"/>
    <col min="547" max="547" width="8" style="1" customWidth="1"/>
    <col min="548" max="551" width="6" style="1" customWidth="1"/>
    <col min="552" max="552" width="5.125" style="1" customWidth="1"/>
    <col min="553" max="553" width="17" style="1" customWidth="1"/>
    <col min="554" max="558" width="6" style="1" customWidth="1"/>
    <col min="559" max="559" width="5.5" style="1" customWidth="1"/>
    <col min="560" max="560" width="12.875" style="1" customWidth="1"/>
    <col min="561" max="561" width="8.625" style="1" customWidth="1"/>
    <col min="562" max="566" width="6" style="1" customWidth="1"/>
    <col min="567" max="567" width="17.25" style="1" customWidth="1"/>
    <col min="568" max="572" width="6" style="1" customWidth="1"/>
    <col min="573" max="573" width="6.25" style="1" customWidth="1"/>
    <col min="574" max="574" width="16.5" style="1" customWidth="1"/>
    <col min="575" max="575" width="10" style="1" customWidth="1"/>
    <col min="576" max="580" width="6" style="1" customWidth="1"/>
    <col min="581" max="581" width="19.25" style="1" customWidth="1"/>
    <col min="582" max="586" width="6" style="1" customWidth="1"/>
    <col min="587" max="587" width="6.25" style="1" customWidth="1"/>
    <col min="588" max="588" width="16.75" style="1" customWidth="1"/>
    <col min="589" max="589" width="9.25" style="1" customWidth="1"/>
    <col min="590" max="593" width="6" style="1" customWidth="1"/>
    <col min="594" max="594" width="7" style="1" customWidth="1"/>
    <col min="595" max="595" width="17.5" style="1" customWidth="1"/>
    <col min="596" max="599" width="6" style="1" customWidth="1"/>
    <col min="600" max="600" width="6.875" style="1" customWidth="1"/>
    <col min="601" max="601" width="5.75" style="1" customWidth="1"/>
    <col min="602" max="602" width="16.625" style="1" customWidth="1"/>
    <col min="603" max="603" width="4.125" style="1" customWidth="1"/>
    <col min="604" max="604" width="3.75" style="1" customWidth="1"/>
    <col min="605" max="605" width="3.875" style="1" customWidth="1"/>
    <col min="606" max="606" width="4.5" style="1" customWidth="1"/>
    <col min="607" max="607" width="5" style="1" customWidth="1"/>
    <col min="608" max="608" width="5.5" style="1" customWidth="1"/>
    <col min="609" max="609" width="5.75" style="1" customWidth="1"/>
    <col min="610" max="610" width="5.5" style="1" customWidth="1"/>
    <col min="611" max="612" width="5" style="1" customWidth="1"/>
    <col min="613" max="613" width="12.875" style="1" customWidth="1"/>
    <col min="614" max="623" width="5" style="1" customWidth="1"/>
    <col min="624" max="768" width="9" style="1"/>
    <col min="769" max="769" width="10.25" style="1" customWidth="1"/>
    <col min="770" max="770" width="49.5" style="1" customWidth="1"/>
    <col min="771" max="771" width="12.125" style="1" customWidth="1"/>
    <col min="772" max="772" width="15.375" style="1" customWidth="1"/>
    <col min="773" max="773" width="17.75" style="1" customWidth="1"/>
    <col min="774" max="774" width="18.875" style="1" customWidth="1"/>
    <col min="775" max="775" width="9.25" style="1" bestFit="1" customWidth="1"/>
    <col min="776" max="780" width="5.75" style="1" bestFit="1" customWidth="1"/>
    <col min="781" max="781" width="17.25" style="1" customWidth="1"/>
    <col min="782" max="782" width="9.25" style="1" bestFit="1" customWidth="1"/>
    <col min="783" max="787" width="5.75" style="1" bestFit="1" customWidth="1"/>
    <col min="788" max="788" width="14.875" style="1" customWidth="1"/>
    <col min="789" max="789" width="8.75" style="1" customWidth="1"/>
    <col min="790" max="793" width="6" style="1" customWidth="1"/>
    <col min="794" max="794" width="6.625" style="1" customWidth="1"/>
    <col min="795" max="795" width="17.625" style="1" customWidth="1"/>
    <col min="796" max="800" width="6" style="1" customWidth="1"/>
    <col min="801" max="801" width="6.375" style="1" customWidth="1"/>
    <col min="802" max="802" width="14.875" style="1" customWidth="1"/>
    <col min="803" max="803" width="8" style="1" customWidth="1"/>
    <col min="804" max="807" width="6" style="1" customWidth="1"/>
    <col min="808" max="808" width="5.125" style="1" customWidth="1"/>
    <col min="809" max="809" width="17" style="1" customWidth="1"/>
    <col min="810" max="814" width="6" style="1" customWidth="1"/>
    <col min="815" max="815" width="5.5" style="1" customWidth="1"/>
    <col min="816" max="816" width="12.875" style="1" customWidth="1"/>
    <col min="817" max="817" width="8.625" style="1" customWidth="1"/>
    <col min="818" max="822" width="6" style="1" customWidth="1"/>
    <col min="823" max="823" width="17.25" style="1" customWidth="1"/>
    <col min="824" max="828" width="6" style="1" customWidth="1"/>
    <col min="829" max="829" width="6.25" style="1" customWidth="1"/>
    <col min="830" max="830" width="16.5" style="1" customWidth="1"/>
    <col min="831" max="831" width="10" style="1" customWidth="1"/>
    <col min="832" max="836" width="6" style="1" customWidth="1"/>
    <col min="837" max="837" width="19.25" style="1" customWidth="1"/>
    <col min="838" max="842" width="6" style="1" customWidth="1"/>
    <col min="843" max="843" width="6.25" style="1" customWidth="1"/>
    <col min="844" max="844" width="16.75" style="1" customWidth="1"/>
    <col min="845" max="845" width="9.25" style="1" customWidth="1"/>
    <col min="846" max="849" width="6" style="1" customWidth="1"/>
    <col min="850" max="850" width="7" style="1" customWidth="1"/>
    <col min="851" max="851" width="17.5" style="1" customWidth="1"/>
    <col min="852" max="855" width="6" style="1" customWidth="1"/>
    <col min="856" max="856" width="6.875" style="1" customWidth="1"/>
    <col min="857" max="857" width="5.75" style="1" customWidth="1"/>
    <col min="858" max="858" width="16.625" style="1" customWidth="1"/>
    <col min="859" max="859" width="4.125" style="1" customWidth="1"/>
    <col min="860" max="860" width="3.75" style="1" customWidth="1"/>
    <col min="861" max="861" width="3.875" style="1" customWidth="1"/>
    <col min="862" max="862" width="4.5" style="1" customWidth="1"/>
    <col min="863" max="863" width="5" style="1" customWidth="1"/>
    <col min="864" max="864" width="5.5" style="1" customWidth="1"/>
    <col min="865" max="865" width="5.75" style="1" customWidth="1"/>
    <col min="866" max="866" width="5.5" style="1" customWidth="1"/>
    <col min="867" max="868" width="5" style="1" customWidth="1"/>
    <col min="869" max="869" width="12.875" style="1" customWidth="1"/>
    <col min="870" max="879" width="5" style="1" customWidth="1"/>
    <col min="880" max="1024" width="9" style="1"/>
    <col min="1025" max="1025" width="10.25" style="1" customWidth="1"/>
    <col min="1026" max="1026" width="49.5" style="1" customWidth="1"/>
    <col min="1027" max="1027" width="12.125" style="1" customWidth="1"/>
    <col min="1028" max="1028" width="15.375" style="1" customWidth="1"/>
    <col min="1029" max="1029" width="17.75" style="1" customWidth="1"/>
    <col min="1030" max="1030" width="18.875" style="1" customWidth="1"/>
    <col min="1031" max="1031" width="9.25" style="1" bestFit="1" customWidth="1"/>
    <col min="1032" max="1036" width="5.75" style="1" bestFit="1" customWidth="1"/>
    <col min="1037" max="1037" width="17.25" style="1" customWidth="1"/>
    <col min="1038" max="1038" width="9.25" style="1" bestFit="1" customWidth="1"/>
    <col min="1039" max="1043" width="5.75" style="1" bestFit="1" customWidth="1"/>
    <col min="1044" max="1044" width="14.875" style="1" customWidth="1"/>
    <col min="1045" max="1045" width="8.75" style="1" customWidth="1"/>
    <col min="1046" max="1049" width="6" style="1" customWidth="1"/>
    <col min="1050" max="1050" width="6.625" style="1" customWidth="1"/>
    <col min="1051" max="1051" width="17.625" style="1" customWidth="1"/>
    <col min="1052" max="1056" width="6" style="1" customWidth="1"/>
    <col min="1057" max="1057" width="6.375" style="1" customWidth="1"/>
    <col min="1058" max="1058" width="14.875" style="1" customWidth="1"/>
    <col min="1059" max="1059" width="8" style="1" customWidth="1"/>
    <col min="1060" max="1063" width="6" style="1" customWidth="1"/>
    <col min="1064" max="1064" width="5.125" style="1" customWidth="1"/>
    <col min="1065" max="1065" width="17" style="1" customWidth="1"/>
    <col min="1066" max="1070" width="6" style="1" customWidth="1"/>
    <col min="1071" max="1071" width="5.5" style="1" customWidth="1"/>
    <col min="1072" max="1072" width="12.875" style="1" customWidth="1"/>
    <col min="1073" max="1073" width="8.625" style="1" customWidth="1"/>
    <col min="1074" max="1078" width="6" style="1" customWidth="1"/>
    <col min="1079" max="1079" width="17.25" style="1" customWidth="1"/>
    <col min="1080" max="1084" width="6" style="1" customWidth="1"/>
    <col min="1085" max="1085" width="6.25" style="1" customWidth="1"/>
    <col min="1086" max="1086" width="16.5" style="1" customWidth="1"/>
    <col min="1087" max="1087" width="10" style="1" customWidth="1"/>
    <col min="1088" max="1092" width="6" style="1" customWidth="1"/>
    <col min="1093" max="1093" width="19.25" style="1" customWidth="1"/>
    <col min="1094" max="1098" width="6" style="1" customWidth="1"/>
    <col min="1099" max="1099" width="6.25" style="1" customWidth="1"/>
    <col min="1100" max="1100" width="16.75" style="1" customWidth="1"/>
    <col min="1101" max="1101" width="9.25" style="1" customWidth="1"/>
    <col min="1102" max="1105" width="6" style="1" customWidth="1"/>
    <col min="1106" max="1106" width="7" style="1" customWidth="1"/>
    <col min="1107" max="1107" width="17.5" style="1" customWidth="1"/>
    <col min="1108" max="1111" width="6" style="1" customWidth="1"/>
    <col min="1112" max="1112" width="6.875" style="1" customWidth="1"/>
    <col min="1113" max="1113" width="5.75" style="1" customWidth="1"/>
    <col min="1114" max="1114" width="16.625" style="1" customWidth="1"/>
    <col min="1115" max="1115" width="4.125" style="1" customWidth="1"/>
    <col min="1116" max="1116" width="3.75" style="1" customWidth="1"/>
    <col min="1117" max="1117" width="3.875" style="1" customWidth="1"/>
    <col min="1118" max="1118" width="4.5" style="1" customWidth="1"/>
    <col min="1119" max="1119" width="5" style="1" customWidth="1"/>
    <col min="1120" max="1120" width="5.5" style="1" customWidth="1"/>
    <col min="1121" max="1121" width="5.75" style="1" customWidth="1"/>
    <col min="1122" max="1122" width="5.5" style="1" customWidth="1"/>
    <col min="1123" max="1124" width="5" style="1" customWidth="1"/>
    <col min="1125" max="1125" width="12.875" style="1" customWidth="1"/>
    <col min="1126" max="1135" width="5" style="1" customWidth="1"/>
    <col min="1136" max="1280" width="9" style="1"/>
    <col min="1281" max="1281" width="10.25" style="1" customWidth="1"/>
    <col min="1282" max="1282" width="49.5" style="1" customWidth="1"/>
    <col min="1283" max="1283" width="12.125" style="1" customWidth="1"/>
    <col min="1284" max="1284" width="15.375" style="1" customWidth="1"/>
    <col min="1285" max="1285" width="17.75" style="1" customWidth="1"/>
    <col min="1286" max="1286" width="18.875" style="1" customWidth="1"/>
    <col min="1287" max="1287" width="9.25" style="1" bestFit="1" customWidth="1"/>
    <col min="1288" max="1292" width="5.75" style="1" bestFit="1" customWidth="1"/>
    <col min="1293" max="1293" width="17.25" style="1" customWidth="1"/>
    <col min="1294" max="1294" width="9.25" style="1" bestFit="1" customWidth="1"/>
    <col min="1295" max="1299" width="5.75" style="1" bestFit="1" customWidth="1"/>
    <col min="1300" max="1300" width="14.875" style="1" customWidth="1"/>
    <col min="1301" max="1301" width="8.75" style="1" customWidth="1"/>
    <col min="1302" max="1305" width="6" style="1" customWidth="1"/>
    <col min="1306" max="1306" width="6.625" style="1" customWidth="1"/>
    <col min="1307" max="1307" width="17.625" style="1" customWidth="1"/>
    <col min="1308" max="1312" width="6" style="1" customWidth="1"/>
    <col min="1313" max="1313" width="6.375" style="1" customWidth="1"/>
    <col min="1314" max="1314" width="14.875" style="1" customWidth="1"/>
    <col min="1315" max="1315" width="8" style="1" customWidth="1"/>
    <col min="1316" max="1319" width="6" style="1" customWidth="1"/>
    <col min="1320" max="1320" width="5.125" style="1" customWidth="1"/>
    <col min="1321" max="1321" width="17" style="1" customWidth="1"/>
    <col min="1322" max="1326" width="6" style="1" customWidth="1"/>
    <col min="1327" max="1327" width="5.5" style="1" customWidth="1"/>
    <col min="1328" max="1328" width="12.875" style="1" customWidth="1"/>
    <col min="1329" max="1329" width="8.625" style="1" customWidth="1"/>
    <col min="1330" max="1334" width="6" style="1" customWidth="1"/>
    <col min="1335" max="1335" width="17.25" style="1" customWidth="1"/>
    <col min="1336" max="1340" width="6" style="1" customWidth="1"/>
    <col min="1341" max="1341" width="6.25" style="1" customWidth="1"/>
    <col min="1342" max="1342" width="16.5" style="1" customWidth="1"/>
    <col min="1343" max="1343" width="10" style="1" customWidth="1"/>
    <col min="1344" max="1348" width="6" style="1" customWidth="1"/>
    <col min="1349" max="1349" width="19.25" style="1" customWidth="1"/>
    <col min="1350" max="1354" width="6" style="1" customWidth="1"/>
    <col min="1355" max="1355" width="6.25" style="1" customWidth="1"/>
    <col min="1356" max="1356" width="16.75" style="1" customWidth="1"/>
    <col min="1357" max="1357" width="9.25" style="1" customWidth="1"/>
    <col min="1358" max="1361" width="6" style="1" customWidth="1"/>
    <col min="1362" max="1362" width="7" style="1" customWidth="1"/>
    <col min="1363" max="1363" width="17.5" style="1" customWidth="1"/>
    <col min="1364" max="1367" width="6" style="1" customWidth="1"/>
    <col min="1368" max="1368" width="6.875" style="1" customWidth="1"/>
    <col min="1369" max="1369" width="5.75" style="1" customWidth="1"/>
    <col min="1370" max="1370" width="16.625" style="1" customWidth="1"/>
    <col min="1371" max="1371" width="4.125" style="1" customWidth="1"/>
    <col min="1372" max="1372" width="3.75" style="1" customWidth="1"/>
    <col min="1373" max="1373" width="3.875" style="1" customWidth="1"/>
    <col min="1374" max="1374" width="4.5" style="1" customWidth="1"/>
    <col min="1375" max="1375" width="5" style="1" customWidth="1"/>
    <col min="1376" max="1376" width="5.5" style="1" customWidth="1"/>
    <col min="1377" max="1377" width="5.75" style="1" customWidth="1"/>
    <col min="1378" max="1378" width="5.5" style="1" customWidth="1"/>
    <col min="1379" max="1380" width="5" style="1" customWidth="1"/>
    <col min="1381" max="1381" width="12.875" style="1" customWidth="1"/>
    <col min="1382" max="1391" width="5" style="1" customWidth="1"/>
    <col min="1392" max="1536" width="9" style="1"/>
    <col min="1537" max="1537" width="10.25" style="1" customWidth="1"/>
    <col min="1538" max="1538" width="49.5" style="1" customWidth="1"/>
    <col min="1539" max="1539" width="12.125" style="1" customWidth="1"/>
    <col min="1540" max="1540" width="15.375" style="1" customWidth="1"/>
    <col min="1541" max="1541" width="17.75" style="1" customWidth="1"/>
    <col min="1542" max="1542" width="18.875" style="1" customWidth="1"/>
    <col min="1543" max="1543" width="9.25" style="1" bestFit="1" customWidth="1"/>
    <col min="1544" max="1548" width="5.75" style="1" bestFit="1" customWidth="1"/>
    <col min="1549" max="1549" width="17.25" style="1" customWidth="1"/>
    <col min="1550" max="1550" width="9.25" style="1" bestFit="1" customWidth="1"/>
    <col min="1551" max="1555" width="5.75" style="1" bestFit="1" customWidth="1"/>
    <col min="1556" max="1556" width="14.875" style="1" customWidth="1"/>
    <col min="1557" max="1557" width="8.75" style="1" customWidth="1"/>
    <col min="1558" max="1561" width="6" style="1" customWidth="1"/>
    <col min="1562" max="1562" width="6.625" style="1" customWidth="1"/>
    <col min="1563" max="1563" width="17.625" style="1" customWidth="1"/>
    <col min="1564" max="1568" width="6" style="1" customWidth="1"/>
    <col min="1569" max="1569" width="6.375" style="1" customWidth="1"/>
    <col min="1570" max="1570" width="14.875" style="1" customWidth="1"/>
    <col min="1571" max="1571" width="8" style="1" customWidth="1"/>
    <col min="1572" max="1575" width="6" style="1" customWidth="1"/>
    <col min="1576" max="1576" width="5.125" style="1" customWidth="1"/>
    <col min="1577" max="1577" width="17" style="1" customWidth="1"/>
    <col min="1578" max="1582" width="6" style="1" customWidth="1"/>
    <col min="1583" max="1583" width="5.5" style="1" customWidth="1"/>
    <col min="1584" max="1584" width="12.875" style="1" customWidth="1"/>
    <col min="1585" max="1585" width="8.625" style="1" customWidth="1"/>
    <col min="1586" max="1590" width="6" style="1" customWidth="1"/>
    <col min="1591" max="1591" width="17.25" style="1" customWidth="1"/>
    <col min="1592" max="1596" width="6" style="1" customWidth="1"/>
    <col min="1597" max="1597" width="6.25" style="1" customWidth="1"/>
    <col min="1598" max="1598" width="16.5" style="1" customWidth="1"/>
    <col min="1599" max="1599" width="10" style="1" customWidth="1"/>
    <col min="1600" max="1604" width="6" style="1" customWidth="1"/>
    <col min="1605" max="1605" width="19.25" style="1" customWidth="1"/>
    <col min="1606" max="1610" width="6" style="1" customWidth="1"/>
    <col min="1611" max="1611" width="6.25" style="1" customWidth="1"/>
    <col min="1612" max="1612" width="16.75" style="1" customWidth="1"/>
    <col min="1613" max="1613" width="9.25" style="1" customWidth="1"/>
    <col min="1614" max="1617" width="6" style="1" customWidth="1"/>
    <col min="1618" max="1618" width="7" style="1" customWidth="1"/>
    <col min="1619" max="1619" width="17.5" style="1" customWidth="1"/>
    <col min="1620" max="1623" width="6" style="1" customWidth="1"/>
    <col min="1624" max="1624" width="6.875" style="1" customWidth="1"/>
    <col min="1625" max="1625" width="5.75" style="1" customWidth="1"/>
    <col min="1626" max="1626" width="16.625" style="1" customWidth="1"/>
    <col min="1627" max="1627" width="4.125" style="1" customWidth="1"/>
    <col min="1628" max="1628" width="3.75" style="1" customWidth="1"/>
    <col min="1629" max="1629" width="3.875" style="1" customWidth="1"/>
    <col min="1630" max="1630" width="4.5" style="1" customWidth="1"/>
    <col min="1631" max="1631" width="5" style="1" customWidth="1"/>
    <col min="1632" max="1632" width="5.5" style="1" customWidth="1"/>
    <col min="1633" max="1633" width="5.75" style="1" customWidth="1"/>
    <col min="1634" max="1634" width="5.5" style="1" customWidth="1"/>
    <col min="1635" max="1636" width="5" style="1" customWidth="1"/>
    <col min="1637" max="1637" width="12.875" style="1" customWidth="1"/>
    <col min="1638" max="1647" width="5" style="1" customWidth="1"/>
    <col min="1648" max="1792" width="9" style="1"/>
    <col min="1793" max="1793" width="10.25" style="1" customWidth="1"/>
    <col min="1794" max="1794" width="49.5" style="1" customWidth="1"/>
    <col min="1795" max="1795" width="12.125" style="1" customWidth="1"/>
    <col min="1796" max="1796" width="15.375" style="1" customWidth="1"/>
    <col min="1797" max="1797" width="17.75" style="1" customWidth="1"/>
    <col min="1798" max="1798" width="18.875" style="1" customWidth="1"/>
    <col min="1799" max="1799" width="9.25" style="1" bestFit="1" customWidth="1"/>
    <col min="1800" max="1804" width="5.75" style="1" bestFit="1" customWidth="1"/>
    <col min="1805" max="1805" width="17.25" style="1" customWidth="1"/>
    <col min="1806" max="1806" width="9.25" style="1" bestFit="1" customWidth="1"/>
    <col min="1807" max="1811" width="5.75" style="1" bestFit="1" customWidth="1"/>
    <col min="1812" max="1812" width="14.875" style="1" customWidth="1"/>
    <col min="1813" max="1813" width="8.75" style="1" customWidth="1"/>
    <col min="1814" max="1817" width="6" style="1" customWidth="1"/>
    <col min="1818" max="1818" width="6.625" style="1" customWidth="1"/>
    <col min="1819" max="1819" width="17.625" style="1" customWidth="1"/>
    <col min="1820" max="1824" width="6" style="1" customWidth="1"/>
    <col min="1825" max="1825" width="6.375" style="1" customWidth="1"/>
    <col min="1826" max="1826" width="14.875" style="1" customWidth="1"/>
    <col min="1827" max="1827" width="8" style="1" customWidth="1"/>
    <col min="1828" max="1831" width="6" style="1" customWidth="1"/>
    <col min="1832" max="1832" width="5.125" style="1" customWidth="1"/>
    <col min="1833" max="1833" width="17" style="1" customWidth="1"/>
    <col min="1834" max="1838" width="6" style="1" customWidth="1"/>
    <col min="1839" max="1839" width="5.5" style="1" customWidth="1"/>
    <col min="1840" max="1840" width="12.875" style="1" customWidth="1"/>
    <col min="1841" max="1841" width="8.625" style="1" customWidth="1"/>
    <col min="1842" max="1846" width="6" style="1" customWidth="1"/>
    <col min="1847" max="1847" width="17.25" style="1" customWidth="1"/>
    <col min="1848" max="1852" width="6" style="1" customWidth="1"/>
    <col min="1853" max="1853" width="6.25" style="1" customWidth="1"/>
    <col min="1854" max="1854" width="16.5" style="1" customWidth="1"/>
    <col min="1855" max="1855" width="10" style="1" customWidth="1"/>
    <col min="1856" max="1860" width="6" style="1" customWidth="1"/>
    <col min="1861" max="1861" width="19.25" style="1" customWidth="1"/>
    <col min="1862" max="1866" width="6" style="1" customWidth="1"/>
    <col min="1867" max="1867" width="6.25" style="1" customWidth="1"/>
    <col min="1868" max="1868" width="16.75" style="1" customWidth="1"/>
    <col min="1869" max="1869" width="9.25" style="1" customWidth="1"/>
    <col min="1870" max="1873" width="6" style="1" customWidth="1"/>
    <col min="1874" max="1874" width="7" style="1" customWidth="1"/>
    <col min="1875" max="1875" width="17.5" style="1" customWidth="1"/>
    <col min="1876" max="1879" width="6" style="1" customWidth="1"/>
    <col min="1880" max="1880" width="6.875" style="1" customWidth="1"/>
    <col min="1881" max="1881" width="5.75" style="1" customWidth="1"/>
    <col min="1882" max="1882" width="16.625" style="1" customWidth="1"/>
    <col min="1883" max="1883" width="4.125" style="1" customWidth="1"/>
    <col min="1884" max="1884" width="3.75" style="1" customWidth="1"/>
    <col min="1885" max="1885" width="3.875" style="1" customWidth="1"/>
    <col min="1886" max="1886" width="4.5" style="1" customWidth="1"/>
    <col min="1887" max="1887" width="5" style="1" customWidth="1"/>
    <col min="1888" max="1888" width="5.5" style="1" customWidth="1"/>
    <col min="1889" max="1889" width="5.75" style="1" customWidth="1"/>
    <col min="1890" max="1890" width="5.5" style="1" customWidth="1"/>
    <col min="1891" max="1892" width="5" style="1" customWidth="1"/>
    <col min="1893" max="1893" width="12.875" style="1" customWidth="1"/>
    <col min="1894" max="1903" width="5" style="1" customWidth="1"/>
    <col min="1904" max="2048" width="9" style="1"/>
    <col min="2049" max="2049" width="10.25" style="1" customWidth="1"/>
    <col min="2050" max="2050" width="49.5" style="1" customWidth="1"/>
    <col min="2051" max="2051" width="12.125" style="1" customWidth="1"/>
    <col min="2052" max="2052" width="15.375" style="1" customWidth="1"/>
    <col min="2053" max="2053" width="17.75" style="1" customWidth="1"/>
    <col min="2054" max="2054" width="18.875" style="1" customWidth="1"/>
    <col min="2055" max="2055" width="9.25" style="1" bestFit="1" customWidth="1"/>
    <col min="2056" max="2060" width="5.75" style="1" bestFit="1" customWidth="1"/>
    <col min="2061" max="2061" width="17.25" style="1" customWidth="1"/>
    <col min="2062" max="2062" width="9.25" style="1" bestFit="1" customWidth="1"/>
    <col min="2063" max="2067" width="5.75" style="1" bestFit="1" customWidth="1"/>
    <col min="2068" max="2068" width="14.875" style="1" customWidth="1"/>
    <col min="2069" max="2069" width="8.75" style="1" customWidth="1"/>
    <col min="2070" max="2073" width="6" style="1" customWidth="1"/>
    <col min="2074" max="2074" width="6.625" style="1" customWidth="1"/>
    <col min="2075" max="2075" width="17.625" style="1" customWidth="1"/>
    <col min="2076" max="2080" width="6" style="1" customWidth="1"/>
    <col min="2081" max="2081" width="6.375" style="1" customWidth="1"/>
    <col min="2082" max="2082" width="14.875" style="1" customWidth="1"/>
    <col min="2083" max="2083" width="8" style="1" customWidth="1"/>
    <col min="2084" max="2087" width="6" style="1" customWidth="1"/>
    <col min="2088" max="2088" width="5.125" style="1" customWidth="1"/>
    <col min="2089" max="2089" width="17" style="1" customWidth="1"/>
    <col min="2090" max="2094" width="6" style="1" customWidth="1"/>
    <col min="2095" max="2095" width="5.5" style="1" customWidth="1"/>
    <col min="2096" max="2096" width="12.875" style="1" customWidth="1"/>
    <col min="2097" max="2097" width="8.625" style="1" customWidth="1"/>
    <col min="2098" max="2102" width="6" style="1" customWidth="1"/>
    <col min="2103" max="2103" width="17.25" style="1" customWidth="1"/>
    <col min="2104" max="2108" width="6" style="1" customWidth="1"/>
    <col min="2109" max="2109" width="6.25" style="1" customWidth="1"/>
    <col min="2110" max="2110" width="16.5" style="1" customWidth="1"/>
    <col min="2111" max="2111" width="10" style="1" customWidth="1"/>
    <col min="2112" max="2116" width="6" style="1" customWidth="1"/>
    <col min="2117" max="2117" width="19.25" style="1" customWidth="1"/>
    <col min="2118" max="2122" width="6" style="1" customWidth="1"/>
    <col min="2123" max="2123" width="6.25" style="1" customWidth="1"/>
    <col min="2124" max="2124" width="16.75" style="1" customWidth="1"/>
    <col min="2125" max="2125" width="9.25" style="1" customWidth="1"/>
    <col min="2126" max="2129" width="6" style="1" customWidth="1"/>
    <col min="2130" max="2130" width="7" style="1" customWidth="1"/>
    <col min="2131" max="2131" width="17.5" style="1" customWidth="1"/>
    <col min="2132" max="2135" width="6" style="1" customWidth="1"/>
    <col min="2136" max="2136" width="6.875" style="1" customWidth="1"/>
    <col min="2137" max="2137" width="5.75" style="1" customWidth="1"/>
    <col min="2138" max="2138" width="16.625" style="1" customWidth="1"/>
    <col min="2139" max="2139" width="4.125" style="1" customWidth="1"/>
    <col min="2140" max="2140" width="3.75" style="1" customWidth="1"/>
    <col min="2141" max="2141" width="3.875" style="1" customWidth="1"/>
    <col min="2142" max="2142" width="4.5" style="1" customWidth="1"/>
    <col min="2143" max="2143" width="5" style="1" customWidth="1"/>
    <col min="2144" max="2144" width="5.5" style="1" customWidth="1"/>
    <col min="2145" max="2145" width="5.75" style="1" customWidth="1"/>
    <col min="2146" max="2146" width="5.5" style="1" customWidth="1"/>
    <col min="2147" max="2148" width="5" style="1" customWidth="1"/>
    <col min="2149" max="2149" width="12.875" style="1" customWidth="1"/>
    <col min="2150" max="2159" width="5" style="1" customWidth="1"/>
    <col min="2160" max="2304" width="9" style="1"/>
    <col min="2305" max="2305" width="10.25" style="1" customWidth="1"/>
    <col min="2306" max="2306" width="49.5" style="1" customWidth="1"/>
    <col min="2307" max="2307" width="12.125" style="1" customWidth="1"/>
    <col min="2308" max="2308" width="15.375" style="1" customWidth="1"/>
    <col min="2309" max="2309" width="17.75" style="1" customWidth="1"/>
    <col min="2310" max="2310" width="18.875" style="1" customWidth="1"/>
    <col min="2311" max="2311" width="9.25" style="1" bestFit="1" customWidth="1"/>
    <col min="2312" max="2316" width="5.75" style="1" bestFit="1" customWidth="1"/>
    <col min="2317" max="2317" width="17.25" style="1" customWidth="1"/>
    <col min="2318" max="2318" width="9.25" style="1" bestFit="1" customWidth="1"/>
    <col min="2319" max="2323" width="5.75" style="1" bestFit="1" customWidth="1"/>
    <col min="2324" max="2324" width="14.875" style="1" customWidth="1"/>
    <col min="2325" max="2325" width="8.75" style="1" customWidth="1"/>
    <col min="2326" max="2329" width="6" style="1" customWidth="1"/>
    <col min="2330" max="2330" width="6.625" style="1" customWidth="1"/>
    <col min="2331" max="2331" width="17.625" style="1" customWidth="1"/>
    <col min="2332" max="2336" width="6" style="1" customWidth="1"/>
    <col min="2337" max="2337" width="6.375" style="1" customWidth="1"/>
    <col min="2338" max="2338" width="14.875" style="1" customWidth="1"/>
    <col min="2339" max="2339" width="8" style="1" customWidth="1"/>
    <col min="2340" max="2343" width="6" style="1" customWidth="1"/>
    <col min="2344" max="2344" width="5.125" style="1" customWidth="1"/>
    <col min="2345" max="2345" width="17" style="1" customWidth="1"/>
    <col min="2346" max="2350" width="6" style="1" customWidth="1"/>
    <col min="2351" max="2351" width="5.5" style="1" customWidth="1"/>
    <col min="2352" max="2352" width="12.875" style="1" customWidth="1"/>
    <col min="2353" max="2353" width="8.625" style="1" customWidth="1"/>
    <col min="2354" max="2358" width="6" style="1" customWidth="1"/>
    <col min="2359" max="2359" width="17.25" style="1" customWidth="1"/>
    <col min="2360" max="2364" width="6" style="1" customWidth="1"/>
    <col min="2365" max="2365" width="6.25" style="1" customWidth="1"/>
    <col min="2366" max="2366" width="16.5" style="1" customWidth="1"/>
    <col min="2367" max="2367" width="10" style="1" customWidth="1"/>
    <col min="2368" max="2372" width="6" style="1" customWidth="1"/>
    <col min="2373" max="2373" width="19.25" style="1" customWidth="1"/>
    <col min="2374" max="2378" width="6" style="1" customWidth="1"/>
    <col min="2379" max="2379" width="6.25" style="1" customWidth="1"/>
    <col min="2380" max="2380" width="16.75" style="1" customWidth="1"/>
    <col min="2381" max="2381" width="9.25" style="1" customWidth="1"/>
    <col min="2382" max="2385" width="6" style="1" customWidth="1"/>
    <col min="2386" max="2386" width="7" style="1" customWidth="1"/>
    <col min="2387" max="2387" width="17.5" style="1" customWidth="1"/>
    <col min="2388" max="2391" width="6" style="1" customWidth="1"/>
    <col min="2392" max="2392" width="6.875" style="1" customWidth="1"/>
    <col min="2393" max="2393" width="5.75" style="1" customWidth="1"/>
    <col min="2394" max="2394" width="16.625" style="1" customWidth="1"/>
    <col min="2395" max="2395" width="4.125" style="1" customWidth="1"/>
    <col min="2396" max="2396" width="3.75" style="1" customWidth="1"/>
    <col min="2397" max="2397" width="3.875" style="1" customWidth="1"/>
    <col min="2398" max="2398" width="4.5" style="1" customWidth="1"/>
    <col min="2399" max="2399" width="5" style="1" customWidth="1"/>
    <col min="2400" max="2400" width="5.5" style="1" customWidth="1"/>
    <col min="2401" max="2401" width="5.75" style="1" customWidth="1"/>
    <col min="2402" max="2402" width="5.5" style="1" customWidth="1"/>
    <col min="2403" max="2404" width="5" style="1" customWidth="1"/>
    <col min="2405" max="2405" width="12.875" style="1" customWidth="1"/>
    <col min="2406" max="2415" width="5" style="1" customWidth="1"/>
    <col min="2416" max="2560" width="9" style="1"/>
    <col min="2561" max="2561" width="10.25" style="1" customWidth="1"/>
    <col min="2562" max="2562" width="49.5" style="1" customWidth="1"/>
    <col min="2563" max="2563" width="12.125" style="1" customWidth="1"/>
    <col min="2564" max="2564" width="15.375" style="1" customWidth="1"/>
    <col min="2565" max="2565" width="17.75" style="1" customWidth="1"/>
    <col min="2566" max="2566" width="18.875" style="1" customWidth="1"/>
    <col min="2567" max="2567" width="9.25" style="1" bestFit="1" customWidth="1"/>
    <col min="2568" max="2572" width="5.75" style="1" bestFit="1" customWidth="1"/>
    <col min="2573" max="2573" width="17.25" style="1" customWidth="1"/>
    <col min="2574" max="2574" width="9.25" style="1" bestFit="1" customWidth="1"/>
    <col min="2575" max="2579" width="5.75" style="1" bestFit="1" customWidth="1"/>
    <col min="2580" max="2580" width="14.875" style="1" customWidth="1"/>
    <col min="2581" max="2581" width="8.75" style="1" customWidth="1"/>
    <col min="2582" max="2585" width="6" style="1" customWidth="1"/>
    <col min="2586" max="2586" width="6.625" style="1" customWidth="1"/>
    <col min="2587" max="2587" width="17.625" style="1" customWidth="1"/>
    <col min="2588" max="2592" width="6" style="1" customWidth="1"/>
    <col min="2593" max="2593" width="6.375" style="1" customWidth="1"/>
    <col min="2594" max="2594" width="14.875" style="1" customWidth="1"/>
    <col min="2595" max="2595" width="8" style="1" customWidth="1"/>
    <col min="2596" max="2599" width="6" style="1" customWidth="1"/>
    <col min="2600" max="2600" width="5.125" style="1" customWidth="1"/>
    <col min="2601" max="2601" width="17" style="1" customWidth="1"/>
    <col min="2602" max="2606" width="6" style="1" customWidth="1"/>
    <col min="2607" max="2607" width="5.5" style="1" customWidth="1"/>
    <col min="2608" max="2608" width="12.875" style="1" customWidth="1"/>
    <col min="2609" max="2609" width="8.625" style="1" customWidth="1"/>
    <col min="2610" max="2614" width="6" style="1" customWidth="1"/>
    <col min="2615" max="2615" width="17.25" style="1" customWidth="1"/>
    <col min="2616" max="2620" width="6" style="1" customWidth="1"/>
    <col min="2621" max="2621" width="6.25" style="1" customWidth="1"/>
    <col min="2622" max="2622" width="16.5" style="1" customWidth="1"/>
    <col min="2623" max="2623" width="10" style="1" customWidth="1"/>
    <col min="2624" max="2628" width="6" style="1" customWidth="1"/>
    <col min="2629" max="2629" width="19.25" style="1" customWidth="1"/>
    <col min="2630" max="2634" width="6" style="1" customWidth="1"/>
    <col min="2635" max="2635" width="6.25" style="1" customWidth="1"/>
    <col min="2636" max="2636" width="16.75" style="1" customWidth="1"/>
    <col min="2637" max="2637" width="9.25" style="1" customWidth="1"/>
    <col min="2638" max="2641" width="6" style="1" customWidth="1"/>
    <col min="2642" max="2642" width="7" style="1" customWidth="1"/>
    <col min="2643" max="2643" width="17.5" style="1" customWidth="1"/>
    <col min="2644" max="2647" width="6" style="1" customWidth="1"/>
    <col min="2648" max="2648" width="6.875" style="1" customWidth="1"/>
    <col min="2649" max="2649" width="5.75" style="1" customWidth="1"/>
    <col min="2650" max="2650" width="16.625" style="1" customWidth="1"/>
    <col min="2651" max="2651" width="4.125" style="1" customWidth="1"/>
    <col min="2652" max="2652" width="3.75" style="1" customWidth="1"/>
    <col min="2653" max="2653" width="3.875" style="1" customWidth="1"/>
    <col min="2654" max="2654" width="4.5" style="1" customWidth="1"/>
    <col min="2655" max="2655" width="5" style="1" customWidth="1"/>
    <col min="2656" max="2656" width="5.5" style="1" customWidth="1"/>
    <col min="2657" max="2657" width="5.75" style="1" customWidth="1"/>
    <col min="2658" max="2658" width="5.5" style="1" customWidth="1"/>
    <col min="2659" max="2660" width="5" style="1" customWidth="1"/>
    <col min="2661" max="2661" width="12.875" style="1" customWidth="1"/>
    <col min="2662" max="2671" width="5" style="1" customWidth="1"/>
    <col min="2672" max="2816" width="9" style="1"/>
    <col min="2817" max="2817" width="10.25" style="1" customWidth="1"/>
    <col min="2818" max="2818" width="49.5" style="1" customWidth="1"/>
    <col min="2819" max="2819" width="12.125" style="1" customWidth="1"/>
    <col min="2820" max="2820" width="15.375" style="1" customWidth="1"/>
    <col min="2821" max="2821" width="17.75" style="1" customWidth="1"/>
    <col min="2822" max="2822" width="18.875" style="1" customWidth="1"/>
    <col min="2823" max="2823" width="9.25" style="1" bestFit="1" customWidth="1"/>
    <col min="2824" max="2828" width="5.75" style="1" bestFit="1" customWidth="1"/>
    <col min="2829" max="2829" width="17.25" style="1" customWidth="1"/>
    <col min="2830" max="2830" width="9.25" style="1" bestFit="1" customWidth="1"/>
    <col min="2831" max="2835" width="5.75" style="1" bestFit="1" customWidth="1"/>
    <col min="2836" max="2836" width="14.875" style="1" customWidth="1"/>
    <col min="2837" max="2837" width="8.75" style="1" customWidth="1"/>
    <col min="2838" max="2841" width="6" style="1" customWidth="1"/>
    <col min="2842" max="2842" width="6.625" style="1" customWidth="1"/>
    <col min="2843" max="2843" width="17.625" style="1" customWidth="1"/>
    <col min="2844" max="2848" width="6" style="1" customWidth="1"/>
    <col min="2849" max="2849" width="6.375" style="1" customWidth="1"/>
    <col min="2850" max="2850" width="14.875" style="1" customWidth="1"/>
    <col min="2851" max="2851" width="8" style="1" customWidth="1"/>
    <col min="2852" max="2855" width="6" style="1" customWidth="1"/>
    <col min="2856" max="2856" width="5.125" style="1" customWidth="1"/>
    <col min="2857" max="2857" width="17" style="1" customWidth="1"/>
    <col min="2858" max="2862" width="6" style="1" customWidth="1"/>
    <col min="2863" max="2863" width="5.5" style="1" customWidth="1"/>
    <col min="2864" max="2864" width="12.875" style="1" customWidth="1"/>
    <col min="2865" max="2865" width="8.625" style="1" customWidth="1"/>
    <col min="2866" max="2870" width="6" style="1" customWidth="1"/>
    <col min="2871" max="2871" width="17.25" style="1" customWidth="1"/>
    <col min="2872" max="2876" width="6" style="1" customWidth="1"/>
    <col min="2877" max="2877" width="6.25" style="1" customWidth="1"/>
    <col min="2878" max="2878" width="16.5" style="1" customWidth="1"/>
    <col min="2879" max="2879" width="10" style="1" customWidth="1"/>
    <col min="2880" max="2884" width="6" style="1" customWidth="1"/>
    <col min="2885" max="2885" width="19.25" style="1" customWidth="1"/>
    <col min="2886" max="2890" width="6" style="1" customWidth="1"/>
    <col min="2891" max="2891" width="6.25" style="1" customWidth="1"/>
    <col min="2892" max="2892" width="16.75" style="1" customWidth="1"/>
    <col min="2893" max="2893" width="9.25" style="1" customWidth="1"/>
    <col min="2894" max="2897" width="6" style="1" customWidth="1"/>
    <col min="2898" max="2898" width="7" style="1" customWidth="1"/>
    <col min="2899" max="2899" width="17.5" style="1" customWidth="1"/>
    <col min="2900" max="2903" width="6" style="1" customWidth="1"/>
    <col min="2904" max="2904" width="6.875" style="1" customWidth="1"/>
    <col min="2905" max="2905" width="5.75" style="1" customWidth="1"/>
    <col min="2906" max="2906" width="16.625" style="1" customWidth="1"/>
    <col min="2907" max="2907" width="4.125" style="1" customWidth="1"/>
    <col min="2908" max="2908" width="3.75" style="1" customWidth="1"/>
    <col min="2909" max="2909" width="3.875" style="1" customWidth="1"/>
    <col min="2910" max="2910" width="4.5" style="1" customWidth="1"/>
    <col min="2911" max="2911" width="5" style="1" customWidth="1"/>
    <col min="2912" max="2912" width="5.5" style="1" customWidth="1"/>
    <col min="2913" max="2913" width="5.75" style="1" customWidth="1"/>
    <col min="2914" max="2914" width="5.5" style="1" customWidth="1"/>
    <col min="2915" max="2916" width="5" style="1" customWidth="1"/>
    <col min="2917" max="2917" width="12.875" style="1" customWidth="1"/>
    <col min="2918" max="2927" width="5" style="1" customWidth="1"/>
    <col min="2928" max="3072" width="9" style="1"/>
    <col min="3073" max="3073" width="10.25" style="1" customWidth="1"/>
    <col min="3074" max="3074" width="49.5" style="1" customWidth="1"/>
    <col min="3075" max="3075" width="12.125" style="1" customWidth="1"/>
    <col min="3076" max="3076" width="15.375" style="1" customWidth="1"/>
    <col min="3077" max="3077" width="17.75" style="1" customWidth="1"/>
    <col min="3078" max="3078" width="18.875" style="1" customWidth="1"/>
    <col min="3079" max="3079" width="9.25" style="1" bestFit="1" customWidth="1"/>
    <col min="3080" max="3084" width="5.75" style="1" bestFit="1" customWidth="1"/>
    <col min="3085" max="3085" width="17.25" style="1" customWidth="1"/>
    <col min="3086" max="3086" width="9.25" style="1" bestFit="1" customWidth="1"/>
    <col min="3087" max="3091" width="5.75" style="1" bestFit="1" customWidth="1"/>
    <col min="3092" max="3092" width="14.875" style="1" customWidth="1"/>
    <col min="3093" max="3093" width="8.75" style="1" customWidth="1"/>
    <col min="3094" max="3097" width="6" style="1" customWidth="1"/>
    <col min="3098" max="3098" width="6.625" style="1" customWidth="1"/>
    <col min="3099" max="3099" width="17.625" style="1" customWidth="1"/>
    <col min="3100" max="3104" width="6" style="1" customWidth="1"/>
    <col min="3105" max="3105" width="6.375" style="1" customWidth="1"/>
    <col min="3106" max="3106" width="14.875" style="1" customWidth="1"/>
    <col min="3107" max="3107" width="8" style="1" customWidth="1"/>
    <col min="3108" max="3111" width="6" style="1" customWidth="1"/>
    <col min="3112" max="3112" width="5.125" style="1" customWidth="1"/>
    <col min="3113" max="3113" width="17" style="1" customWidth="1"/>
    <col min="3114" max="3118" width="6" style="1" customWidth="1"/>
    <col min="3119" max="3119" width="5.5" style="1" customWidth="1"/>
    <col min="3120" max="3120" width="12.875" style="1" customWidth="1"/>
    <col min="3121" max="3121" width="8.625" style="1" customWidth="1"/>
    <col min="3122" max="3126" width="6" style="1" customWidth="1"/>
    <col min="3127" max="3127" width="17.25" style="1" customWidth="1"/>
    <col min="3128" max="3132" width="6" style="1" customWidth="1"/>
    <col min="3133" max="3133" width="6.25" style="1" customWidth="1"/>
    <col min="3134" max="3134" width="16.5" style="1" customWidth="1"/>
    <col min="3135" max="3135" width="10" style="1" customWidth="1"/>
    <col min="3136" max="3140" width="6" style="1" customWidth="1"/>
    <col min="3141" max="3141" width="19.25" style="1" customWidth="1"/>
    <col min="3142" max="3146" width="6" style="1" customWidth="1"/>
    <col min="3147" max="3147" width="6.25" style="1" customWidth="1"/>
    <col min="3148" max="3148" width="16.75" style="1" customWidth="1"/>
    <col min="3149" max="3149" width="9.25" style="1" customWidth="1"/>
    <col min="3150" max="3153" width="6" style="1" customWidth="1"/>
    <col min="3154" max="3154" width="7" style="1" customWidth="1"/>
    <col min="3155" max="3155" width="17.5" style="1" customWidth="1"/>
    <col min="3156" max="3159" width="6" style="1" customWidth="1"/>
    <col min="3160" max="3160" width="6.875" style="1" customWidth="1"/>
    <col min="3161" max="3161" width="5.75" style="1" customWidth="1"/>
    <col min="3162" max="3162" width="16.625" style="1" customWidth="1"/>
    <col min="3163" max="3163" width="4.125" style="1" customWidth="1"/>
    <col min="3164" max="3164" width="3.75" style="1" customWidth="1"/>
    <col min="3165" max="3165" width="3.875" style="1" customWidth="1"/>
    <col min="3166" max="3166" width="4.5" style="1" customWidth="1"/>
    <col min="3167" max="3167" width="5" style="1" customWidth="1"/>
    <col min="3168" max="3168" width="5.5" style="1" customWidth="1"/>
    <col min="3169" max="3169" width="5.75" style="1" customWidth="1"/>
    <col min="3170" max="3170" width="5.5" style="1" customWidth="1"/>
    <col min="3171" max="3172" width="5" style="1" customWidth="1"/>
    <col min="3173" max="3173" width="12.875" style="1" customWidth="1"/>
    <col min="3174" max="3183" width="5" style="1" customWidth="1"/>
    <col min="3184" max="3328" width="9" style="1"/>
    <col min="3329" max="3329" width="10.25" style="1" customWidth="1"/>
    <col min="3330" max="3330" width="49.5" style="1" customWidth="1"/>
    <col min="3331" max="3331" width="12.125" style="1" customWidth="1"/>
    <col min="3332" max="3332" width="15.375" style="1" customWidth="1"/>
    <col min="3333" max="3333" width="17.75" style="1" customWidth="1"/>
    <col min="3334" max="3334" width="18.875" style="1" customWidth="1"/>
    <col min="3335" max="3335" width="9.25" style="1" bestFit="1" customWidth="1"/>
    <col min="3336" max="3340" width="5.75" style="1" bestFit="1" customWidth="1"/>
    <col min="3341" max="3341" width="17.25" style="1" customWidth="1"/>
    <col min="3342" max="3342" width="9.25" style="1" bestFit="1" customWidth="1"/>
    <col min="3343" max="3347" width="5.75" style="1" bestFit="1" customWidth="1"/>
    <col min="3348" max="3348" width="14.875" style="1" customWidth="1"/>
    <col min="3349" max="3349" width="8.75" style="1" customWidth="1"/>
    <col min="3350" max="3353" width="6" style="1" customWidth="1"/>
    <col min="3354" max="3354" width="6.625" style="1" customWidth="1"/>
    <col min="3355" max="3355" width="17.625" style="1" customWidth="1"/>
    <col min="3356" max="3360" width="6" style="1" customWidth="1"/>
    <col min="3361" max="3361" width="6.375" style="1" customWidth="1"/>
    <col min="3362" max="3362" width="14.875" style="1" customWidth="1"/>
    <col min="3363" max="3363" width="8" style="1" customWidth="1"/>
    <col min="3364" max="3367" width="6" style="1" customWidth="1"/>
    <col min="3368" max="3368" width="5.125" style="1" customWidth="1"/>
    <col min="3369" max="3369" width="17" style="1" customWidth="1"/>
    <col min="3370" max="3374" width="6" style="1" customWidth="1"/>
    <col min="3375" max="3375" width="5.5" style="1" customWidth="1"/>
    <col min="3376" max="3376" width="12.875" style="1" customWidth="1"/>
    <col min="3377" max="3377" width="8.625" style="1" customWidth="1"/>
    <col min="3378" max="3382" width="6" style="1" customWidth="1"/>
    <col min="3383" max="3383" width="17.25" style="1" customWidth="1"/>
    <col min="3384" max="3388" width="6" style="1" customWidth="1"/>
    <col min="3389" max="3389" width="6.25" style="1" customWidth="1"/>
    <col min="3390" max="3390" width="16.5" style="1" customWidth="1"/>
    <col min="3391" max="3391" width="10" style="1" customWidth="1"/>
    <col min="3392" max="3396" width="6" style="1" customWidth="1"/>
    <col min="3397" max="3397" width="19.25" style="1" customWidth="1"/>
    <col min="3398" max="3402" width="6" style="1" customWidth="1"/>
    <col min="3403" max="3403" width="6.25" style="1" customWidth="1"/>
    <col min="3404" max="3404" width="16.75" style="1" customWidth="1"/>
    <col min="3405" max="3405" width="9.25" style="1" customWidth="1"/>
    <col min="3406" max="3409" width="6" style="1" customWidth="1"/>
    <col min="3410" max="3410" width="7" style="1" customWidth="1"/>
    <col min="3411" max="3411" width="17.5" style="1" customWidth="1"/>
    <col min="3412" max="3415" width="6" style="1" customWidth="1"/>
    <col min="3416" max="3416" width="6.875" style="1" customWidth="1"/>
    <col min="3417" max="3417" width="5.75" style="1" customWidth="1"/>
    <col min="3418" max="3418" width="16.625" style="1" customWidth="1"/>
    <col min="3419" max="3419" width="4.125" style="1" customWidth="1"/>
    <col min="3420" max="3420" width="3.75" style="1" customWidth="1"/>
    <col min="3421" max="3421" width="3.875" style="1" customWidth="1"/>
    <col min="3422" max="3422" width="4.5" style="1" customWidth="1"/>
    <col min="3423" max="3423" width="5" style="1" customWidth="1"/>
    <col min="3424" max="3424" width="5.5" style="1" customWidth="1"/>
    <col min="3425" max="3425" width="5.75" style="1" customWidth="1"/>
    <col min="3426" max="3426" width="5.5" style="1" customWidth="1"/>
    <col min="3427" max="3428" width="5" style="1" customWidth="1"/>
    <col min="3429" max="3429" width="12.875" style="1" customWidth="1"/>
    <col min="3430" max="3439" width="5" style="1" customWidth="1"/>
    <col min="3440" max="3584" width="9" style="1"/>
    <col min="3585" max="3585" width="10.25" style="1" customWidth="1"/>
    <col min="3586" max="3586" width="49.5" style="1" customWidth="1"/>
    <col min="3587" max="3587" width="12.125" style="1" customWidth="1"/>
    <col min="3588" max="3588" width="15.375" style="1" customWidth="1"/>
    <col min="3589" max="3589" width="17.75" style="1" customWidth="1"/>
    <col min="3590" max="3590" width="18.875" style="1" customWidth="1"/>
    <col min="3591" max="3591" width="9.25" style="1" bestFit="1" customWidth="1"/>
    <col min="3592" max="3596" width="5.75" style="1" bestFit="1" customWidth="1"/>
    <col min="3597" max="3597" width="17.25" style="1" customWidth="1"/>
    <col min="3598" max="3598" width="9.25" style="1" bestFit="1" customWidth="1"/>
    <col min="3599" max="3603" width="5.75" style="1" bestFit="1" customWidth="1"/>
    <col min="3604" max="3604" width="14.875" style="1" customWidth="1"/>
    <col min="3605" max="3605" width="8.75" style="1" customWidth="1"/>
    <col min="3606" max="3609" width="6" style="1" customWidth="1"/>
    <col min="3610" max="3610" width="6.625" style="1" customWidth="1"/>
    <col min="3611" max="3611" width="17.625" style="1" customWidth="1"/>
    <col min="3612" max="3616" width="6" style="1" customWidth="1"/>
    <col min="3617" max="3617" width="6.375" style="1" customWidth="1"/>
    <col min="3618" max="3618" width="14.875" style="1" customWidth="1"/>
    <col min="3619" max="3619" width="8" style="1" customWidth="1"/>
    <col min="3620" max="3623" width="6" style="1" customWidth="1"/>
    <col min="3624" max="3624" width="5.125" style="1" customWidth="1"/>
    <col min="3625" max="3625" width="17" style="1" customWidth="1"/>
    <col min="3626" max="3630" width="6" style="1" customWidth="1"/>
    <col min="3631" max="3631" width="5.5" style="1" customWidth="1"/>
    <col min="3632" max="3632" width="12.875" style="1" customWidth="1"/>
    <col min="3633" max="3633" width="8.625" style="1" customWidth="1"/>
    <col min="3634" max="3638" width="6" style="1" customWidth="1"/>
    <col min="3639" max="3639" width="17.25" style="1" customWidth="1"/>
    <col min="3640" max="3644" width="6" style="1" customWidth="1"/>
    <col min="3645" max="3645" width="6.25" style="1" customWidth="1"/>
    <col min="3646" max="3646" width="16.5" style="1" customWidth="1"/>
    <col min="3647" max="3647" width="10" style="1" customWidth="1"/>
    <col min="3648" max="3652" width="6" style="1" customWidth="1"/>
    <col min="3653" max="3653" width="19.25" style="1" customWidth="1"/>
    <col min="3654" max="3658" width="6" style="1" customWidth="1"/>
    <col min="3659" max="3659" width="6.25" style="1" customWidth="1"/>
    <col min="3660" max="3660" width="16.75" style="1" customWidth="1"/>
    <col min="3661" max="3661" width="9.25" style="1" customWidth="1"/>
    <col min="3662" max="3665" width="6" style="1" customWidth="1"/>
    <col min="3666" max="3666" width="7" style="1" customWidth="1"/>
    <col min="3667" max="3667" width="17.5" style="1" customWidth="1"/>
    <col min="3668" max="3671" width="6" style="1" customWidth="1"/>
    <col min="3672" max="3672" width="6.875" style="1" customWidth="1"/>
    <col min="3673" max="3673" width="5.75" style="1" customWidth="1"/>
    <col min="3674" max="3674" width="16.625" style="1" customWidth="1"/>
    <col min="3675" max="3675" width="4.125" style="1" customWidth="1"/>
    <col min="3676" max="3676" width="3.75" style="1" customWidth="1"/>
    <col min="3677" max="3677" width="3.875" style="1" customWidth="1"/>
    <col min="3678" max="3678" width="4.5" style="1" customWidth="1"/>
    <col min="3679" max="3679" width="5" style="1" customWidth="1"/>
    <col min="3680" max="3680" width="5.5" style="1" customWidth="1"/>
    <col min="3681" max="3681" width="5.75" style="1" customWidth="1"/>
    <col min="3682" max="3682" width="5.5" style="1" customWidth="1"/>
    <col min="3683" max="3684" width="5" style="1" customWidth="1"/>
    <col min="3685" max="3685" width="12.875" style="1" customWidth="1"/>
    <col min="3686" max="3695" width="5" style="1" customWidth="1"/>
    <col min="3696" max="3840" width="9" style="1"/>
    <col min="3841" max="3841" width="10.25" style="1" customWidth="1"/>
    <col min="3842" max="3842" width="49.5" style="1" customWidth="1"/>
    <col min="3843" max="3843" width="12.125" style="1" customWidth="1"/>
    <col min="3844" max="3844" width="15.375" style="1" customWidth="1"/>
    <col min="3845" max="3845" width="17.75" style="1" customWidth="1"/>
    <col min="3846" max="3846" width="18.875" style="1" customWidth="1"/>
    <col min="3847" max="3847" width="9.25" style="1" bestFit="1" customWidth="1"/>
    <col min="3848" max="3852" width="5.75" style="1" bestFit="1" customWidth="1"/>
    <col min="3853" max="3853" width="17.25" style="1" customWidth="1"/>
    <col min="3854" max="3854" width="9.25" style="1" bestFit="1" customWidth="1"/>
    <col min="3855" max="3859" width="5.75" style="1" bestFit="1" customWidth="1"/>
    <col min="3860" max="3860" width="14.875" style="1" customWidth="1"/>
    <col min="3861" max="3861" width="8.75" style="1" customWidth="1"/>
    <col min="3862" max="3865" width="6" style="1" customWidth="1"/>
    <col min="3866" max="3866" width="6.625" style="1" customWidth="1"/>
    <col min="3867" max="3867" width="17.625" style="1" customWidth="1"/>
    <col min="3868" max="3872" width="6" style="1" customWidth="1"/>
    <col min="3873" max="3873" width="6.375" style="1" customWidth="1"/>
    <col min="3874" max="3874" width="14.875" style="1" customWidth="1"/>
    <col min="3875" max="3875" width="8" style="1" customWidth="1"/>
    <col min="3876" max="3879" width="6" style="1" customWidth="1"/>
    <col min="3880" max="3880" width="5.125" style="1" customWidth="1"/>
    <col min="3881" max="3881" width="17" style="1" customWidth="1"/>
    <col min="3882" max="3886" width="6" style="1" customWidth="1"/>
    <col min="3887" max="3887" width="5.5" style="1" customWidth="1"/>
    <col min="3888" max="3888" width="12.875" style="1" customWidth="1"/>
    <col min="3889" max="3889" width="8.625" style="1" customWidth="1"/>
    <col min="3890" max="3894" width="6" style="1" customWidth="1"/>
    <col min="3895" max="3895" width="17.25" style="1" customWidth="1"/>
    <col min="3896" max="3900" width="6" style="1" customWidth="1"/>
    <col min="3901" max="3901" width="6.25" style="1" customWidth="1"/>
    <col min="3902" max="3902" width="16.5" style="1" customWidth="1"/>
    <col min="3903" max="3903" width="10" style="1" customWidth="1"/>
    <col min="3904" max="3908" width="6" style="1" customWidth="1"/>
    <col min="3909" max="3909" width="19.25" style="1" customWidth="1"/>
    <col min="3910" max="3914" width="6" style="1" customWidth="1"/>
    <col min="3915" max="3915" width="6.25" style="1" customWidth="1"/>
    <col min="3916" max="3916" width="16.75" style="1" customWidth="1"/>
    <col min="3917" max="3917" width="9.25" style="1" customWidth="1"/>
    <col min="3918" max="3921" width="6" style="1" customWidth="1"/>
    <col min="3922" max="3922" width="7" style="1" customWidth="1"/>
    <col min="3923" max="3923" width="17.5" style="1" customWidth="1"/>
    <col min="3924" max="3927" width="6" style="1" customWidth="1"/>
    <col min="3928" max="3928" width="6.875" style="1" customWidth="1"/>
    <col min="3929" max="3929" width="5.75" style="1" customWidth="1"/>
    <col min="3930" max="3930" width="16.625" style="1" customWidth="1"/>
    <col min="3931" max="3931" width="4.125" style="1" customWidth="1"/>
    <col min="3932" max="3932" width="3.75" style="1" customWidth="1"/>
    <col min="3933" max="3933" width="3.875" style="1" customWidth="1"/>
    <col min="3934" max="3934" width="4.5" style="1" customWidth="1"/>
    <col min="3935" max="3935" width="5" style="1" customWidth="1"/>
    <col min="3936" max="3936" width="5.5" style="1" customWidth="1"/>
    <col min="3937" max="3937" width="5.75" style="1" customWidth="1"/>
    <col min="3938" max="3938" width="5.5" style="1" customWidth="1"/>
    <col min="3939" max="3940" width="5" style="1" customWidth="1"/>
    <col min="3941" max="3941" width="12.875" style="1" customWidth="1"/>
    <col min="3942" max="3951" width="5" style="1" customWidth="1"/>
    <col min="3952" max="4096" width="9" style="1"/>
    <col min="4097" max="4097" width="10.25" style="1" customWidth="1"/>
    <col min="4098" max="4098" width="49.5" style="1" customWidth="1"/>
    <col min="4099" max="4099" width="12.125" style="1" customWidth="1"/>
    <col min="4100" max="4100" width="15.375" style="1" customWidth="1"/>
    <col min="4101" max="4101" width="17.75" style="1" customWidth="1"/>
    <col min="4102" max="4102" width="18.875" style="1" customWidth="1"/>
    <col min="4103" max="4103" width="9.25" style="1" bestFit="1" customWidth="1"/>
    <col min="4104" max="4108" width="5.75" style="1" bestFit="1" customWidth="1"/>
    <col min="4109" max="4109" width="17.25" style="1" customWidth="1"/>
    <col min="4110" max="4110" width="9.25" style="1" bestFit="1" customWidth="1"/>
    <col min="4111" max="4115" width="5.75" style="1" bestFit="1" customWidth="1"/>
    <col min="4116" max="4116" width="14.875" style="1" customWidth="1"/>
    <col min="4117" max="4117" width="8.75" style="1" customWidth="1"/>
    <col min="4118" max="4121" width="6" style="1" customWidth="1"/>
    <col min="4122" max="4122" width="6.625" style="1" customWidth="1"/>
    <col min="4123" max="4123" width="17.625" style="1" customWidth="1"/>
    <col min="4124" max="4128" width="6" style="1" customWidth="1"/>
    <col min="4129" max="4129" width="6.375" style="1" customWidth="1"/>
    <col min="4130" max="4130" width="14.875" style="1" customWidth="1"/>
    <col min="4131" max="4131" width="8" style="1" customWidth="1"/>
    <col min="4132" max="4135" width="6" style="1" customWidth="1"/>
    <col min="4136" max="4136" width="5.125" style="1" customWidth="1"/>
    <col min="4137" max="4137" width="17" style="1" customWidth="1"/>
    <col min="4138" max="4142" width="6" style="1" customWidth="1"/>
    <col min="4143" max="4143" width="5.5" style="1" customWidth="1"/>
    <col min="4144" max="4144" width="12.875" style="1" customWidth="1"/>
    <col min="4145" max="4145" width="8.625" style="1" customWidth="1"/>
    <col min="4146" max="4150" width="6" style="1" customWidth="1"/>
    <col min="4151" max="4151" width="17.25" style="1" customWidth="1"/>
    <col min="4152" max="4156" width="6" style="1" customWidth="1"/>
    <col min="4157" max="4157" width="6.25" style="1" customWidth="1"/>
    <col min="4158" max="4158" width="16.5" style="1" customWidth="1"/>
    <col min="4159" max="4159" width="10" style="1" customWidth="1"/>
    <col min="4160" max="4164" width="6" style="1" customWidth="1"/>
    <col min="4165" max="4165" width="19.25" style="1" customWidth="1"/>
    <col min="4166" max="4170" width="6" style="1" customWidth="1"/>
    <col min="4171" max="4171" width="6.25" style="1" customWidth="1"/>
    <col min="4172" max="4172" width="16.75" style="1" customWidth="1"/>
    <col min="4173" max="4173" width="9.25" style="1" customWidth="1"/>
    <col min="4174" max="4177" width="6" style="1" customWidth="1"/>
    <col min="4178" max="4178" width="7" style="1" customWidth="1"/>
    <col min="4179" max="4179" width="17.5" style="1" customWidth="1"/>
    <col min="4180" max="4183" width="6" style="1" customWidth="1"/>
    <col min="4184" max="4184" width="6.875" style="1" customWidth="1"/>
    <col min="4185" max="4185" width="5.75" style="1" customWidth="1"/>
    <col min="4186" max="4186" width="16.625" style="1" customWidth="1"/>
    <col min="4187" max="4187" width="4.125" style="1" customWidth="1"/>
    <col min="4188" max="4188" width="3.75" style="1" customWidth="1"/>
    <col min="4189" max="4189" width="3.875" style="1" customWidth="1"/>
    <col min="4190" max="4190" width="4.5" style="1" customWidth="1"/>
    <col min="4191" max="4191" width="5" style="1" customWidth="1"/>
    <col min="4192" max="4192" width="5.5" style="1" customWidth="1"/>
    <col min="4193" max="4193" width="5.75" style="1" customWidth="1"/>
    <col min="4194" max="4194" width="5.5" style="1" customWidth="1"/>
    <col min="4195" max="4196" width="5" style="1" customWidth="1"/>
    <col min="4197" max="4197" width="12.875" style="1" customWidth="1"/>
    <col min="4198" max="4207" width="5" style="1" customWidth="1"/>
    <col min="4208" max="4352" width="9" style="1"/>
    <col min="4353" max="4353" width="10.25" style="1" customWidth="1"/>
    <col min="4354" max="4354" width="49.5" style="1" customWidth="1"/>
    <col min="4355" max="4355" width="12.125" style="1" customWidth="1"/>
    <col min="4356" max="4356" width="15.375" style="1" customWidth="1"/>
    <col min="4357" max="4357" width="17.75" style="1" customWidth="1"/>
    <col min="4358" max="4358" width="18.875" style="1" customWidth="1"/>
    <col min="4359" max="4359" width="9.25" style="1" bestFit="1" customWidth="1"/>
    <col min="4360" max="4364" width="5.75" style="1" bestFit="1" customWidth="1"/>
    <col min="4365" max="4365" width="17.25" style="1" customWidth="1"/>
    <col min="4366" max="4366" width="9.25" style="1" bestFit="1" customWidth="1"/>
    <col min="4367" max="4371" width="5.75" style="1" bestFit="1" customWidth="1"/>
    <col min="4372" max="4372" width="14.875" style="1" customWidth="1"/>
    <col min="4373" max="4373" width="8.75" style="1" customWidth="1"/>
    <col min="4374" max="4377" width="6" style="1" customWidth="1"/>
    <col min="4378" max="4378" width="6.625" style="1" customWidth="1"/>
    <col min="4379" max="4379" width="17.625" style="1" customWidth="1"/>
    <col min="4380" max="4384" width="6" style="1" customWidth="1"/>
    <col min="4385" max="4385" width="6.375" style="1" customWidth="1"/>
    <col min="4386" max="4386" width="14.875" style="1" customWidth="1"/>
    <col min="4387" max="4387" width="8" style="1" customWidth="1"/>
    <col min="4388" max="4391" width="6" style="1" customWidth="1"/>
    <col min="4392" max="4392" width="5.125" style="1" customWidth="1"/>
    <col min="4393" max="4393" width="17" style="1" customWidth="1"/>
    <col min="4394" max="4398" width="6" style="1" customWidth="1"/>
    <col min="4399" max="4399" width="5.5" style="1" customWidth="1"/>
    <col min="4400" max="4400" width="12.875" style="1" customWidth="1"/>
    <col min="4401" max="4401" width="8.625" style="1" customWidth="1"/>
    <col min="4402" max="4406" width="6" style="1" customWidth="1"/>
    <col min="4407" max="4407" width="17.25" style="1" customWidth="1"/>
    <col min="4408" max="4412" width="6" style="1" customWidth="1"/>
    <col min="4413" max="4413" width="6.25" style="1" customWidth="1"/>
    <col min="4414" max="4414" width="16.5" style="1" customWidth="1"/>
    <col min="4415" max="4415" width="10" style="1" customWidth="1"/>
    <col min="4416" max="4420" width="6" style="1" customWidth="1"/>
    <col min="4421" max="4421" width="19.25" style="1" customWidth="1"/>
    <col min="4422" max="4426" width="6" style="1" customWidth="1"/>
    <col min="4427" max="4427" width="6.25" style="1" customWidth="1"/>
    <col min="4428" max="4428" width="16.75" style="1" customWidth="1"/>
    <col min="4429" max="4429" width="9.25" style="1" customWidth="1"/>
    <col min="4430" max="4433" width="6" style="1" customWidth="1"/>
    <col min="4434" max="4434" width="7" style="1" customWidth="1"/>
    <col min="4435" max="4435" width="17.5" style="1" customWidth="1"/>
    <col min="4436" max="4439" width="6" style="1" customWidth="1"/>
    <col min="4440" max="4440" width="6.875" style="1" customWidth="1"/>
    <col min="4441" max="4441" width="5.75" style="1" customWidth="1"/>
    <col min="4442" max="4442" width="16.625" style="1" customWidth="1"/>
    <col min="4443" max="4443" width="4.125" style="1" customWidth="1"/>
    <col min="4444" max="4444" width="3.75" style="1" customWidth="1"/>
    <col min="4445" max="4445" width="3.875" style="1" customWidth="1"/>
    <col min="4446" max="4446" width="4.5" style="1" customWidth="1"/>
    <col min="4447" max="4447" width="5" style="1" customWidth="1"/>
    <col min="4448" max="4448" width="5.5" style="1" customWidth="1"/>
    <col min="4449" max="4449" width="5.75" style="1" customWidth="1"/>
    <col min="4450" max="4450" width="5.5" style="1" customWidth="1"/>
    <col min="4451" max="4452" width="5" style="1" customWidth="1"/>
    <col min="4453" max="4453" width="12.875" style="1" customWidth="1"/>
    <col min="4454" max="4463" width="5" style="1" customWidth="1"/>
    <col min="4464" max="4608" width="9" style="1"/>
    <col min="4609" max="4609" width="10.25" style="1" customWidth="1"/>
    <col min="4610" max="4610" width="49.5" style="1" customWidth="1"/>
    <col min="4611" max="4611" width="12.125" style="1" customWidth="1"/>
    <col min="4612" max="4612" width="15.375" style="1" customWidth="1"/>
    <col min="4613" max="4613" width="17.75" style="1" customWidth="1"/>
    <col min="4614" max="4614" width="18.875" style="1" customWidth="1"/>
    <col min="4615" max="4615" width="9.25" style="1" bestFit="1" customWidth="1"/>
    <col min="4616" max="4620" width="5.75" style="1" bestFit="1" customWidth="1"/>
    <col min="4621" max="4621" width="17.25" style="1" customWidth="1"/>
    <col min="4622" max="4622" width="9.25" style="1" bestFit="1" customWidth="1"/>
    <col min="4623" max="4627" width="5.75" style="1" bestFit="1" customWidth="1"/>
    <col min="4628" max="4628" width="14.875" style="1" customWidth="1"/>
    <col min="4629" max="4629" width="8.75" style="1" customWidth="1"/>
    <col min="4630" max="4633" width="6" style="1" customWidth="1"/>
    <col min="4634" max="4634" width="6.625" style="1" customWidth="1"/>
    <col min="4635" max="4635" width="17.625" style="1" customWidth="1"/>
    <col min="4636" max="4640" width="6" style="1" customWidth="1"/>
    <col min="4641" max="4641" width="6.375" style="1" customWidth="1"/>
    <col min="4642" max="4642" width="14.875" style="1" customWidth="1"/>
    <col min="4643" max="4643" width="8" style="1" customWidth="1"/>
    <col min="4644" max="4647" width="6" style="1" customWidth="1"/>
    <col min="4648" max="4648" width="5.125" style="1" customWidth="1"/>
    <col min="4649" max="4649" width="17" style="1" customWidth="1"/>
    <col min="4650" max="4654" width="6" style="1" customWidth="1"/>
    <col min="4655" max="4655" width="5.5" style="1" customWidth="1"/>
    <col min="4656" max="4656" width="12.875" style="1" customWidth="1"/>
    <col min="4657" max="4657" width="8.625" style="1" customWidth="1"/>
    <col min="4658" max="4662" width="6" style="1" customWidth="1"/>
    <col min="4663" max="4663" width="17.25" style="1" customWidth="1"/>
    <col min="4664" max="4668" width="6" style="1" customWidth="1"/>
    <col min="4669" max="4669" width="6.25" style="1" customWidth="1"/>
    <col min="4670" max="4670" width="16.5" style="1" customWidth="1"/>
    <col min="4671" max="4671" width="10" style="1" customWidth="1"/>
    <col min="4672" max="4676" width="6" style="1" customWidth="1"/>
    <col min="4677" max="4677" width="19.25" style="1" customWidth="1"/>
    <col min="4678" max="4682" width="6" style="1" customWidth="1"/>
    <col min="4683" max="4683" width="6.25" style="1" customWidth="1"/>
    <col min="4684" max="4684" width="16.75" style="1" customWidth="1"/>
    <col min="4685" max="4685" width="9.25" style="1" customWidth="1"/>
    <col min="4686" max="4689" width="6" style="1" customWidth="1"/>
    <col min="4690" max="4690" width="7" style="1" customWidth="1"/>
    <col min="4691" max="4691" width="17.5" style="1" customWidth="1"/>
    <col min="4692" max="4695" width="6" style="1" customWidth="1"/>
    <col min="4696" max="4696" width="6.875" style="1" customWidth="1"/>
    <col min="4697" max="4697" width="5.75" style="1" customWidth="1"/>
    <col min="4698" max="4698" width="16.625" style="1" customWidth="1"/>
    <col min="4699" max="4699" width="4.125" style="1" customWidth="1"/>
    <col min="4700" max="4700" width="3.75" style="1" customWidth="1"/>
    <col min="4701" max="4701" width="3.875" style="1" customWidth="1"/>
    <col min="4702" max="4702" width="4.5" style="1" customWidth="1"/>
    <col min="4703" max="4703" width="5" style="1" customWidth="1"/>
    <col min="4704" max="4704" width="5.5" style="1" customWidth="1"/>
    <col min="4705" max="4705" width="5.75" style="1" customWidth="1"/>
    <col min="4706" max="4706" width="5.5" style="1" customWidth="1"/>
    <col min="4707" max="4708" width="5" style="1" customWidth="1"/>
    <col min="4709" max="4709" width="12.875" style="1" customWidth="1"/>
    <col min="4710" max="4719" width="5" style="1" customWidth="1"/>
    <col min="4720" max="4864" width="9" style="1"/>
    <col min="4865" max="4865" width="10.25" style="1" customWidth="1"/>
    <col min="4866" max="4866" width="49.5" style="1" customWidth="1"/>
    <col min="4867" max="4867" width="12.125" style="1" customWidth="1"/>
    <col min="4868" max="4868" width="15.375" style="1" customWidth="1"/>
    <col min="4869" max="4869" width="17.75" style="1" customWidth="1"/>
    <col min="4870" max="4870" width="18.875" style="1" customWidth="1"/>
    <col min="4871" max="4871" width="9.25" style="1" bestFit="1" customWidth="1"/>
    <col min="4872" max="4876" width="5.75" style="1" bestFit="1" customWidth="1"/>
    <col min="4877" max="4877" width="17.25" style="1" customWidth="1"/>
    <col min="4878" max="4878" width="9.25" style="1" bestFit="1" customWidth="1"/>
    <col min="4879" max="4883" width="5.75" style="1" bestFit="1" customWidth="1"/>
    <col min="4884" max="4884" width="14.875" style="1" customWidth="1"/>
    <col min="4885" max="4885" width="8.75" style="1" customWidth="1"/>
    <col min="4886" max="4889" width="6" style="1" customWidth="1"/>
    <col min="4890" max="4890" width="6.625" style="1" customWidth="1"/>
    <col min="4891" max="4891" width="17.625" style="1" customWidth="1"/>
    <col min="4892" max="4896" width="6" style="1" customWidth="1"/>
    <col min="4897" max="4897" width="6.375" style="1" customWidth="1"/>
    <col min="4898" max="4898" width="14.875" style="1" customWidth="1"/>
    <col min="4899" max="4899" width="8" style="1" customWidth="1"/>
    <col min="4900" max="4903" width="6" style="1" customWidth="1"/>
    <col min="4904" max="4904" width="5.125" style="1" customWidth="1"/>
    <col min="4905" max="4905" width="17" style="1" customWidth="1"/>
    <col min="4906" max="4910" width="6" style="1" customWidth="1"/>
    <col min="4911" max="4911" width="5.5" style="1" customWidth="1"/>
    <col min="4912" max="4912" width="12.875" style="1" customWidth="1"/>
    <col min="4913" max="4913" width="8.625" style="1" customWidth="1"/>
    <col min="4914" max="4918" width="6" style="1" customWidth="1"/>
    <col min="4919" max="4919" width="17.25" style="1" customWidth="1"/>
    <col min="4920" max="4924" width="6" style="1" customWidth="1"/>
    <col min="4925" max="4925" width="6.25" style="1" customWidth="1"/>
    <col min="4926" max="4926" width="16.5" style="1" customWidth="1"/>
    <col min="4927" max="4927" width="10" style="1" customWidth="1"/>
    <col min="4928" max="4932" width="6" style="1" customWidth="1"/>
    <col min="4933" max="4933" width="19.25" style="1" customWidth="1"/>
    <col min="4934" max="4938" width="6" style="1" customWidth="1"/>
    <col min="4939" max="4939" width="6.25" style="1" customWidth="1"/>
    <col min="4940" max="4940" width="16.75" style="1" customWidth="1"/>
    <col min="4941" max="4941" width="9.25" style="1" customWidth="1"/>
    <col min="4942" max="4945" width="6" style="1" customWidth="1"/>
    <col min="4946" max="4946" width="7" style="1" customWidth="1"/>
    <col min="4947" max="4947" width="17.5" style="1" customWidth="1"/>
    <col min="4948" max="4951" width="6" style="1" customWidth="1"/>
    <col min="4952" max="4952" width="6.875" style="1" customWidth="1"/>
    <col min="4953" max="4953" width="5.75" style="1" customWidth="1"/>
    <col min="4954" max="4954" width="16.625" style="1" customWidth="1"/>
    <col min="4955" max="4955" width="4.125" style="1" customWidth="1"/>
    <col min="4956" max="4956" width="3.75" style="1" customWidth="1"/>
    <col min="4957" max="4957" width="3.875" style="1" customWidth="1"/>
    <col min="4958" max="4958" width="4.5" style="1" customWidth="1"/>
    <col min="4959" max="4959" width="5" style="1" customWidth="1"/>
    <col min="4960" max="4960" width="5.5" style="1" customWidth="1"/>
    <col min="4961" max="4961" width="5.75" style="1" customWidth="1"/>
    <col min="4962" max="4962" width="5.5" style="1" customWidth="1"/>
    <col min="4963" max="4964" width="5" style="1" customWidth="1"/>
    <col min="4965" max="4965" width="12.875" style="1" customWidth="1"/>
    <col min="4966" max="4975" width="5" style="1" customWidth="1"/>
    <col min="4976" max="5120" width="9" style="1"/>
    <col min="5121" max="5121" width="10.25" style="1" customWidth="1"/>
    <col min="5122" max="5122" width="49.5" style="1" customWidth="1"/>
    <col min="5123" max="5123" width="12.125" style="1" customWidth="1"/>
    <col min="5124" max="5124" width="15.375" style="1" customWidth="1"/>
    <col min="5125" max="5125" width="17.75" style="1" customWidth="1"/>
    <col min="5126" max="5126" width="18.875" style="1" customWidth="1"/>
    <col min="5127" max="5127" width="9.25" style="1" bestFit="1" customWidth="1"/>
    <col min="5128" max="5132" width="5.75" style="1" bestFit="1" customWidth="1"/>
    <col min="5133" max="5133" width="17.25" style="1" customWidth="1"/>
    <col min="5134" max="5134" width="9.25" style="1" bestFit="1" customWidth="1"/>
    <col min="5135" max="5139" width="5.75" style="1" bestFit="1" customWidth="1"/>
    <col min="5140" max="5140" width="14.875" style="1" customWidth="1"/>
    <col min="5141" max="5141" width="8.75" style="1" customWidth="1"/>
    <col min="5142" max="5145" width="6" style="1" customWidth="1"/>
    <col min="5146" max="5146" width="6.625" style="1" customWidth="1"/>
    <col min="5147" max="5147" width="17.625" style="1" customWidth="1"/>
    <col min="5148" max="5152" width="6" style="1" customWidth="1"/>
    <col min="5153" max="5153" width="6.375" style="1" customWidth="1"/>
    <col min="5154" max="5154" width="14.875" style="1" customWidth="1"/>
    <col min="5155" max="5155" width="8" style="1" customWidth="1"/>
    <col min="5156" max="5159" width="6" style="1" customWidth="1"/>
    <col min="5160" max="5160" width="5.125" style="1" customWidth="1"/>
    <col min="5161" max="5161" width="17" style="1" customWidth="1"/>
    <col min="5162" max="5166" width="6" style="1" customWidth="1"/>
    <col min="5167" max="5167" width="5.5" style="1" customWidth="1"/>
    <col min="5168" max="5168" width="12.875" style="1" customWidth="1"/>
    <col min="5169" max="5169" width="8.625" style="1" customWidth="1"/>
    <col min="5170" max="5174" width="6" style="1" customWidth="1"/>
    <col min="5175" max="5175" width="17.25" style="1" customWidth="1"/>
    <col min="5176" max="5180" width="6" style="1" customWidth="1"/>
    <col min="5181" max="5181" width="6.25" style="1" customWidth="1"/>
    <col min="5182" max="5182" width="16.5" style="1" customWidth="1"/>
    <col min="5183" max="5183" width="10" style="1" customWidth="1"/>
    <col min="5184" max="5188" width="6" style="1" customWidth="1"/>
    <col min="5189" max="5189" width="19.25" style="1" customWidth="1"/>
    <col min="5190" max="5194" width="6" style="1" customWidth="1"/>
    <col min="5195" max="5195" width="6.25" style="1" customWidth="1"/>
    <col min="5196" max="5196" width="16.75" style="1" customWidth="1"/>
    <col min="5197" max="5197" width="9.25" style="1" customWidth="1"/>
    <col min="5198" max="5201" width="6" style="1" customWidth="1"/>
    <col min="5202" max="5202" width="7" style="1" customWidth="1"/>
    <col min="5203" max="5203" width="17.5" style="1" customWidth="1"/>
    <col min="5204" max="5207" width="6" style="1" customWidth="1"/>
    <col min="5208" max="5208" width="6.875" style="1" customWidth="1"/>
    <col min="5209" max="5209" width="5.75" style="1" customWidth="1"/>
    <col min="5210" max="5210" width="16.625" style="1" customWidth="1"/>
    <col min="5211" max="5211" width="4.125" style="1" customWidth="1"/>
    <col min="5212" max="5212" width="3.75" style="1" customWidth="1"/>
    <col min="5213" max="5213" width="3.875" style="1" customWidth="1"/>
    <col min="5214" max="5214" width="4.5" style="1" customWidth="1"/>
    <col min="5215" max="5215" width="5" style="1" customWidth="1"/>
    <col min="5216" max="5216" width="5.5" style="1" customWidth="1"/>
    <col min="5217" max="5217" width="5.75" style="1" customWidth="1"/>
    <col min="5218" max="5218" width="5.5" style="1" customWidth="1"/>
    <col min="5219" max="5220" width="5" style="1" customWidth="1"/>
    <col min="5221" max="5221" width="12.875" style="1" customWidth="1"/>
    <col min="5222" max="5231" width="5" style="1" customWidth="1"/>
    <col min="5232" max="5376" width="9" style="1"/>
    <col min="5377" max="5377" width="10.25" style="1" customWidth="1"/>
    <col min="5378" max="5378" width="49.5" style="1" customWidth="1"/>
    <col min="5379" max="5379" width="12.125" style="1" customWidth="1"/>
    <col min="5380" max="5380" width="15.375" style="1" customWidth="1"/>
    <col min="5381" max="5381" width="17.75" style="1" customWidth="1"/>
    <col min="5382" max="5382" width="18.875" style="1" customWidth="1"/>
    <col min="5383" max="5383" width="9.25" style="1" bestFit="1" customWidth="1"/>
    <col min="5384" max="5388" width="5.75" style="1" bestFit="1" customWidth="1"/>
    <col min="5389" max="5389" width="17.25" style="1" customWidth="1"/>
    <col min="5390" max="5390" width="9.25" style="1" bestFit="1" customWidth="1"/>
    <col min="5391" max="5395" width="5.75" style="1" bestFit="1" customWidth="1"/>
    <col min="5396" max="5396" width="14.875" style="1" customWidth="1"/>
    <col min="5397" max="5397" width="8.75" style="1" customWidth="1"/>
    <col min="5398" max="5401" width="6" style="1" customWidth="1"/>
    <col min="5402" max="5402" width="6.625" style="1" customWidth="1"/>
    <col min="5403" max="5403" width="17.625" style="1" customWidth="1"/>
    <col min="5404" max="5408" width="6" style="1" customWidth="1"/>
    <col min="5409" max="5409" width="6.375" style="1" customWidth="1"/>
    <col min="5410" max="5410" width="14.875" style="1" customWidth="1"/>
    <col min="5411" max="5411" width="8" style="1" customWidth="1"/>
    <col min="5412" max="5415" width="6" style="1" customWidth="1"/>
    <col min="5416" max="5416" width="5.125" style="1" customWidth="1"/>
    <col min="5417" max="5417" width="17" style="1" customWidth="1"/>
    <col min="5418" max="5422" width="6" style="1" customWidth="1"/>
    <col min="5423" max="5423" width="5.5" style="1" customWidth="1"/>
    <col min="5424" max="5424" width="12.875" style="1" customWidth="1"/>
    <col min="5425" max="5425" width="8.625" style="1" customWidth="1"/>
    <col min="5426" max="5430" width="6" style="1" customWidth="1"/>
    <col min="5431" max="5431" width="17.25" style="1" customWidth="1"/>
    <col min="5432" max="5436" width="6" style="1" customWidth="1"/>
    <col min="5437" max="5437" width="6.25" style="1" customWidth="1"/>
    <col min="5438" max="5438" width="16.5" style="1" customWidth="1"/>
    <col min="5439" max="5439" width="10" style="1" customWidth="1"/>
    <col min="5440" max="5444" width="6" style="1" customWidth="1"/>
    <col min="5445" max="5445" width="19.25" style="1" customWidth="1"/>
    <col min="5446" max="5450" width="6" style="1" customWidth="1"/>
    <col min="5451" max="5451" width="6.25" style="1" customWidth="1"/>
    <col min="5452" max="5452" width="16.75" style="1" customWidth="1"/>
    <col min="5453" max="5453" width="9.25" style="1" customWidth="1"/>
    <col min="5454" max="5457" width="6" style="1" customWidth="1"/>
    <col min="5458" max="5458" width="7" style="1" customWidth="1"/>
    <col min="5459" max="5459" width="17.5" style="1" customWidth="1"/>
    <col min="5460" max="5463" width="6" style="1" customWidth="1"/>
    <col min="5464" max="5464" width="6.875" style="1" customWidth="1"/>
    <col min="5465" max="5465" width="5.75" style="1" customWidth="1"/>
    <col min="5466" max="5466" width="16.625" style="1" customWidth="1"/>
    <col min="5467" max="5467" width="4.125" style="1" customWidth="1"/>
    <col min="5468" max="5468" width="3.75" style="1" customWidth="1"/>
    <col min="5469" max="5469" width="3.875" style="1" customWidth="1"/>
    <col min="5470" max="5470" width="4.5" style="1" customWidth="1"/>
    <col min="5471" max="5471" width="5" style="1" customWidth="1"/>
    <col min="5472" max="5472" width="5.5" style="1" customWidth="1"/>
    <col min="5473" max="5473" width="5.75" style="1" customWidth="1"/>
    <col min="5474" max="5474" width="5.5" style="1" customWidth="1"/>
    <col min="5475" max="5476" width="5" style="1" customWidth="1"/>
    <col min="5477" max="5477" width="12.875" style="1" customWidth="1"/>
    <col min="5478" max="5487" width="5" style="1" customWidth="1"/>
    <col min="5488" max="5632" width="9" style="1"/>
    <col min="5633" max="5633" width="10.25" style="1" customWidth="1"/>
    <col min="5634" max="5634" width="49.5" style="1" customWidth="1"/>
    <col min="5635" max="5635" width="12.125" style="1" customWidth="1"/>
    <col min="5636" max="5636" width="15.375" style="1" customWidth="1"/>
    <col min="5637" max="5637" width="17.75" style="1" customWidth="1"/>
    <col min="5638" max="5638" width="18.875" style="1" customWidth="1"/>
    <col min="5639" max="5639" width="9.25" style="1" bestFit="1" customWidth="1"/>
    <col min="5640" max="5644" width="5.75" style="1" bestFit="1" customWidth="1"/>
    <col min="5645" max="5645" width="17.25" style="1" customWidth="1"/>
    <col min="5646" max="5646" width="9.25" style="1" bestFit="1" customWidth="1"/>
    <col min="5647" max="5651" width="5.75" style="1" bestFit="1" customWidth="1"/>
    <col min="5652" max="5652" width="14.875" style="1" customWidth="1"/>
    <col min="5653" max="5653" width="8.75" style="1" customWidth="1"/>
    <col min="5654" max="5657" width="6" style="1" customWidth="1"/>
    <col min="5658" max="5658" width="6.625" style="1" customWidth="1"/>
    <col min="5659" max="5659" width="17.625" style="1" customWidth="1"/>
    <col min="5660" max="5664" width="6" style="1" customWidth="1"/>
    <col min="5665" max="5665" width="6.375" style="1" customWidth="1"/>
    <col min="5666" max="5666" width="14.875" style="1" customWidth="1"/>
    <col min="5667" max="5667" width="8" style="1" customWidth="1"/>
    <col min="5668" max="5671" width="6" style="1" customWidth="1"/>
    <col min="5672" max="5672" width="5.125" style="1" customWidth="1"/>
    <col min="5673" max="5673" width="17" style="1" customWidth="1"/>
    <col min="5674" max="5678" width="6" style="1" customWidth="1"/>
    <col min="5679" max="5679" width="5.5" style="1" customWidth="1"/>
    <col min="5680" max="5680" width="12.875" style="1" customWidth="1"/>
    <col min="5681" max="5681" width="8.625" style="1" customWidth="1"/>
    <col min="5682" max="5686" width="6" style="1" customWidth="1"/>
    <col min="5687" max="5687" width="17.25" style="1" customWidth="1"/>
    <col min="5688" max="5692" width="6" style="1" customWidth="1"/>
    <col min="5693" max="5693" width="6.25" style="1" customWidth="1"/>
    <col min="5694" max="5694" width="16.5" style="1" customWidth="1"/>
    <col min="5695" max="5695" width="10" style="1" customWidth="1"/>
    <col min="5696" max="5700" width="6" style="1" customWidth="1"/>
    <col min="5701" max="5701" width="19.25" style="1" customWidth="1"/>
    <col min="5702" max="5706" width="6" style="1" customWidth="1"/>
    <col min="5707" max="5707" width="6.25" style="1" customWidth="1"/>
    <col min="5708" max="5708" width="16.75" style="1" customWidth="1"/>
    <col min="5709" max="5709" width="9.25" style="1" customWidth="1"/>
    <col min="5710" max="5713" width="6" style="1" customWidth="1"/>
    <col min="5714" max="5714" width="7" style="1" customWidth="1"/>
    <col min="5715" max="5715" width="17.5" style="1" customWidth="1"/>
    <col min="5716" max="5719" width="6" style="1" customWidth="1"/>
    <col min="5720" max="5720" width="6.875" style="1" customWidth="1"/>
    <col min="5721" max="5721" width="5.75" style="1" customWidth="1"/>
    <col min="5722" max="5722" width="16.625" style="1" customWidth="1"/>
    <col min="5723" max="5723" width="4.125" style="1" customWidth="1"/>
    <col min="5724" max="5724" width="3.75" style="1" customWidth="1"/>
    <col min="5725" max="5725" width="3.875" style="1" customWidth="1"/>
    <col min="5726" max="5726" width="4.5" style="1" customWidth="1"/>
    <col min="5727" max="5727" width="5" style="1" customWidth="1"/>
    <col min="5728" max="5728" width="5.5" style="1" customWidth="1"/>
    <col min="5729" max="5729" width="5.75" style="1" customWidth="1"/>
    <col min="5730" max="5730" width="5.5" style="1" customWidth="1"/>
    <col min="5731" max="5732" width="5" style="1" customWidth="1"/>
    <col min="5733" max="5733" width="12.875" style="1" customWidth="1"/>
    <col min="5734" max="5743" width="5" style="1" customWidth="1"/>
    <col min="5744" max="5888" width="9" style="1"/>
    <col min="5889" max="5889" width="10.25" style="1" customWidth="1"/>
    <col min="5890" max="5890" width="49.5" style="1" customWidth="1"/>
    <col min="5891" max="5891" width="12.125" style="1" customWidth="1"/>
    <col min="5892" max="5892" width="15.375" style="1" customWidth="1"/>
    <col min="5893" max="5893" width="17.75" style="1" customWidth="1"/>
    <col min="5894" max="5894" width="18.875" style="1" customWidth="1"/>
    <col min="5895" max="5895" width="9.25" style="1" bestFit="1" customWidth="1"/>
    <col min="5896" max="5900" width="5.75" style="1" bestFit="1" customWidth="1"/>
    <col min="5901" max="5901" width="17.25" style="1" customWidth="1"/>
    <col min="5902" max="5902" width="9.25" style="1" bestFit="1" customWidth="1"/>
    <col min="5903" max="5907" width="5.75" style="1" bestFit="1" customWidth="1"/>
    <col min="5908" max="5908" width="14.875" style="1" customWidth="1"/>
    <col min="5909" max="5909" width="8.75" style="1" customWidth="1"/>
    <col min="5910" max="5913" width="6" style="1" customWidth="1"/>
    <col min="5914" max="5914" width="6.625" style="1" customWidth="1"/>
    <col min="5915" max="5915" width="17.625" style="1" customWidth="1"/>
    <col min="5916" max="5920" width="6" style="1" customWidth="1"/>
    <col min="5921" max="5921" width="6.375" style="1" customWidth="1"/>
    <col min="5922" max="5922" width="14.875" style="1" customWidth="1"/>
    <col min="5923" max="5923" width="8" style="1" customWidth="1"/>
    <col min="5924" max="5927" width="6" style="1" customWidth="1"/>
    <col min="5928" max="5928" width="5.125" style="1" customWidth="1"/>
    <col min="5929" max="5929" width="17" style="1" customWidth="1"/>
    <col min="5930" max="5934" width="6" style="1" customWidth="1"/>
    <col min="5935" max="5935" width="5.5" style="1" customWidth="1"/>
    <col min="5936" max="5936" width="12.875" style="1" customWidth="1"/>
    <col min="5937" max="5937" width="8.625" style="1" customWidth="1"/>
    <col min="5938" max="5942" width="6" style="1" customWidth="1"/>
    <col min="5943" max="5943" width="17.25" style="1" customWidth="1"/>
    <col min="5944" max="5948" width="6" style="1" customWidth="1"/>
    <col min="5949" max="5949" width="6.25" style="1" customWidth="1"/>
    <col min="5950" max="5950" width="16.5" style="1" customWidth="1"/>
    <col min="5951" max="5951" width="10" style="1" customWidth="1"/>
    <col min="5952" max="5956" width="6" style="1" customWidth="1"/>
    <col min="5957" max="5957" width="19.25" style="1" customWidth="1"/>
    <col min="5958" max="5962" width="6" style="1" customWidth="1"/>
    <col min="5963" max="5963" width="6.25" style="1" customWidth="1"/>
    <col min="5964" max="5964" width="16.75" style="1" customWidth="1"/>
    <col min="5965" max="5965" width="9.25" style="1" customWidth="1"/>
    <col min="5966" max="5969" width="6" style="1" customWidth="1"/>
    <col min="5970" max="5970" width="7" style="1" customWidth="1"/>
    <col min="5971" max="5971" width="17.5" style="1" customWidth="1"/>
    <col min="5972" max="5975" width="6" style="1" customWidth="1"/>
    <col min="5976" max="5976" width="6.875" style="1" customWidth="1"/>
    <col min="5977" max="5977" width="5.75" style="1" customWidth="1"/>
    <col min="5978" max="5978" width="16.625" style="1" customWidth="1"/>
    <col min="5979" max="5979" width="4.125" style="1" customWidth="1"/>
    <col min="5980" max="5980" width="3.75" style="1" customWidth="1"/>
    <col min="5981" max="5981" width="3.875" style="1" customWidth="1"/>
    <col min="5982" max="5982" width="4.5" style="1" customWidth="1"/>
    <col min="5983" max="5983" width="5" style="1" customWidth="1"/>
    <col min="5984" max="5984" width="5.5" style="1" customWidth="1"/>
    <col min="5985" max="5985" width="5.75" style="1" customWidth="1"/>
    <col min="5986" max="5986" width="5.5" style="1" customWidth="1"/>
    <col min="5987" max="5988" width="5" style="1" customWidth="1"/>
    <col min="5989" max="5989" width="12.875" style="1" customWidth="1"/>
    <col min="5990" max="5999" width="5" style="1" customWidth="1"/>
    <col min="6000" max="6144" width="9" style="1"/>
    <col min="6145" max="6145" width="10.25" style="1" customWidth="1"/>
    <col min="6146" max="6146" width="49.5" style="1" customWidth="1"/>
    <col min="6147" max="6147" width="12.125" style="1" customWidth="1"/>
    <col min="6148" max="6148" width="15.375" style="1" customWidth="1"/>
    <col min="6149" max="6149" width="17.75" style="1" customWidth="1"/>
    <col min="6150" max="6150" width="18.875" style="1" customWidth="1"/>
    <col min="6151" max="6151" width="9.25" style="1" bestFit="1" customWidth="1"/>
    <col min="6152" max="6156" width="5.75" style="1" bestFit="1" customWidth="1"/>
    <col min="6157" max="6157" width="17.25" style="1" customWidth="1"/>
    <col min="6158" max="6158" width="9.25" style="1" bestFit="1" customWidth="1"/>
    <col min="6159" max="6163" width="5.75" style="1" bestFit="1" customWidth="1"/>
    <col min="6164" max="6164" width="14.875" style="1" customWidth="1"/>
    <col min="6165" max="6165" width="8.75" style="1" customWidth="1"/>
    <col min="6166" max="6169" width="6" style="1" customWidth="1"/>
    <col min="6170" max="6170" width="6.625" style="1" customWidth="1"/>
    <col min="6171" max="6171" width="17.625" style="1" customWidth="1"/>
    <col min="6172" max="6176" width="6" style="1" customWidth="1"/>
    <col min="6177" max="6177" width="6.375" style="1" customWidth="1"/>
    <col min="6178" max="6178" width="14.875" style="1" customWidth="1"/>
    <col min="6179" max="6179" width="8" style="1" customWidth="1"/>
    <col min="6180" max="6183" width="6" style="1" customWidth="1"/>
    <col min="6184" max="6184" width="5.125" style="1" customWidth="1"/>
    <col min="6185" max="6185" width="17" style="1" customWidth="1"/>
    <col min="6186" max="6190" width="6" style="1" customWidth="1"/>
    <col min="6191" max="6191" width="5.5" style="1" customWidth="1"/>
    <col min="6192" max="6192" width="12.875" style="1" customWidth="1"/>
    <col min="6193" max="6193" width="8.625" style="1" customWidth="1"/>
    <col min="6194" max="6198" width="6" style="1" customWidth="1"/>
    <col min="6199" max="6199" width="17.25" style="1" customWidth="1"/>
    <col min="6200" max="6204" width="6" style="1" customWidth="1"/>
    <col min="6205" max="6205" width="6.25" style="1" customWidth="1"/>
    <col min="6206" max="6206" width="16.5" style="1" customWidth="1"/>
    <col min="6207" max="6207" width="10" style="1" customWidth="1"/>
    <col min="6208" max="6212" width="6" style="1" customWidth="1"/>
    <col min="6213" max="6213" width="19.25" style="1" customWidth="1"/>
    <col min="6214" max="6218" width="6" style="1" customWidth="1"/>
    <col min="6219" max="6219" width="6.25" style="1" customWidth="1"/>
    <col min="6220" max="6220" width="16.75" style="1" customWidth="1"/>
    <col min="6221" max="6221" width="9.25" style="1" customWidth="1"/>
    <col min="6222" max="6225" width="6" style="1" customWidth="1"/>
    <col min="6226" max="6226" width="7" style="1" customWidth="1"/>
    <col min="6227" max="6227" width="17.5" style="1" customWidth="1"/>
    <col min="6228" max="6231" width="6" style="1" customWidth="1"/>
    <col min="6232" max="6232" width="6.875" style="1" customWidth="1"/>
    <col min="6233" max="6233" width="5.75" style="1" customWidth="1"/>
    <col min="6234" max="6234" width="16.625" style="1" customWidth="1"/>
    <col min="6235" max="6235" width="4.125" style="1" customWidth="1"/>
    <col min="6236" max="6236" width="3.75" style="1" customWidth="1"/>
    <col min="6237" max="6237" width="3.875" style="1" customWidth="1"/>
    <col min="6238" max="6238" width="4.5" style="1" customWidth="1"/>
    <col min="6239" max="6239" width="5" style="1" customWidth="1"/>
    <col min="6240" max="6240" width="5.5" style="1" customWidth="1"/>
    <col min="6241" max="6241" width="5.75" style="1" customWidth="1"/>
    <col min="6242" max="6242" width="5.5" style="1" customWidth="1"/>
    <col min="6243" max="6244" width="5" style="1" customWidth="1"/>
    <col min="6245" max="6245" width="12.875" style="1" customWidth="1"/>
    <col min="6246" max="6255" width="5" style="1" customWidth="1"/>
    <col min="6256" max="6400" width="9" style="1"/>
    <col min="6401" max="6401" width="10.25" style="1" customWidth="1"/>
    <col min="6402" max="6402" width="49.5" style="1" customWidth="1"/>
    <col min="6403" max="6403" width="12.125" style="1" customWidth="1"/>
    <col min="6404" max="6404" width="15.375" style="1" customWidth="1"/>
    <col min="6405" max="6405" width="17.75" style="1" customWidth="1"/>
    <col min="6406" max="6406" width="18.875" style="1" customWidth="1"/>
    <col min="6407" max="6407" width="9.25" style="1" bestFit="1" customWidth="1"/>
    <col min="6408" max="6412" width="5.75" style="1" bestFit="1" customWidth="1"/>
    <col min="6413" max="6413" width="17.25" style="1" customWidth="1"/>
    <col min="6414" max="6414" width="9.25" style="1" bestFit="1" customWidth="1"/>
    <col min="6415" max="6419" width="5.75" style="1" bestFit="1" customWidth="1"/>
    <col min="6420" max="6420" width="14.875" style="1" customWidth="1"/>
    <col min="6421" max="6421" width="8.75" style="1" customWidth="1"/>
    <col min="6422" max="6425" width="6" style="1" customWidth="1"/>
    <col min="6426" max="6426" width="6.625" style="1" customWidth="1"/>
    <col min="6427" max="6427" width="17.625" style="1" customWidth="1"/>
    <col min="6428" max="6432" width="6" style="1" customWidth="1"/>
    <col min="6433" max="6433" width="6.375" style="1" customWidth="1"/>
    <col min="6434" max="6434" width="14.875" style="1" customWidth="1"/>
    <col min="6435" max="6435" width="8" style="1" customWidth="1"/>
    <col min="6436" max="6439" width="6" style="1" customWidth="1"/>
    <col min="6440" max="6440" width="5.125" style="1" customWidth="1"/>
    <col min="6441" max="6441" width="17" style="1" customWidth="1"/>
    <col min="6442" max="6446" width="6" style="1" customWidth="1"/>
    <col min="6447" max="6447" width="5.5" style="1" customWidth="1"/>
    <col min="6448" max="6448" width="12.875" style="1" customWidth="1"/>
    <col min="6449" max="6449" width="8.625" style="1" customWidth="1"/>
    <col min="6450" max="6454" width="6" style="1" customWidth="1"/>
    <col min="6455" max="6455" width="17.25" style="1" customWidth="1"/>
    <col min="6456" max="6460" width="6" style="1" customWidth="1"/>
    <col min="6461" max="6461" width="6.25" style="1" customWidth="1"/>
    <col min="6462" max="6462" width="16.5" style="1" customWidth="1"/>
    <col min="6463" max="6463" width="10" style="1" customWidth="1"/>
    <col min="6464" max="6468" width="6" style="1" customWidth="1"/>
    <col min="6469" max="6469" width="19.25" style="1" customWidth="1"/>
    <col min="6470" max="6474" width="6" style="1" customWidth="1"/>
    <col min="6475" max="6475" width="6.25" style="1" customWidth="1"/>
    <col min="6476" max="6476" width="16.75" style="1" customWidth="1"/>
    <col min="6477" max="6477" width="9.25" style="1" customWidth="1"/>
    <col min="6478" max="6481" width="6" style="1" customWidth="1"/>
    <col min="6482" max="6482" width="7" style="1" customWidth="1"/>
    <col min="6483" max="6483" width="17.5" style="1" customWidth="1"/>
    <col min="6484" max="6487" width="6" style="1" customWidth="1"/>
    <col min="6488" max="6488" width="6.875" style="1" customWidth="1"/>
    <col min="6489" max="6489" width="5.75" style="1" customWidth="1"/>
    <col min="6490" max="6490" width="16.625" style="1" customWidth="1"/>
    <col min="6491" max="6491" width="4.125" style="1" customWidth="1"/>
    <col min="6492" max="6492" width="3.75" style="1" customWidth="1"/>
    <col min="6493" max="6493" width="3.875" style="1" customWidth="1"/>
    <col min="6494" max="6494" width="4.5" style="1" customWidth="1"/>
    <col min="6495" max="6495" width="5" style="1" customWidth="1"/>
    <col min="6496" max="6496" width="5.5" style="1" customWidth="1"/>
    <col min="6497" max="6497" width="5.75" style="1" customWidth="1"/>
    <col min="6498" max="6498" width="5.5" style="1" customWidth="1"/>
    <col min="6499" max="6500" width="5" style="1" customWidth="1"/>
    <col min="6501" max="6501" width="12.875" style="1" customWidth="1"/>
    <col min="6502" max="6511" width="5" style="1" customWidth="1"/>
    <col min="6512" max="6656" width="9" style="1"/>
    <col min="6657" max="6657" width="10.25" style="1" customWidth="1"/>
    <col min="6658" max="6658" width="49.5" style="1" customWidth="1"/>
    <col min="6659" max="6659" width="12.125" style="1" customWidth="1"/>
    <col min="6660" max="6660" width="15.375" style="1" customWidth="1"/>
    <col min="6661" max="6661" width="17.75" style="1" customWidth="1"/>
    <col min="6662" max="6662" width="18.875" style="1" customWidth="1"/>
    <col min="6663" max="6663" width="9.25" style="1" bestFit="1" customWidth="1"/>
    <col min="6664" max="6668" width="5.75" style="1" bestFit="1" customWidth="1"/>
    <col min="6669" max="6669" width="17.25" style="1" customWidth="1"/>
    <col min="6670" max="6670" width="9.25" style="1" bestFit="1" customWidth="1"/>
    <col min="6671" max="6675" width="5.75" style="1" bestFit="1" customWidth="1"/>
    <col min="6676" max="6676" width="14.875" style="1" customWidth="1"/>
    <col min="6677" max="6677" width="8.75" style="1" customWidth="1"/>
    <col min="6678" max="6681" width="6" style="1" customWidth="1"/>
    <col min="6682" max="6682" width="6.625" style="1" customWidth="1"/>
    <col min="6683" max="6683" width="17.625" style="1" customWidth="1"/>
    <col min="6684" max="6688" width="6" style="1" customWidth="1"/>
    <col min="6689" max="6689" width="6.375" style="1" customWidth="1"/>
    <col min="6690" max="6690" width="14.875" style="1" customWidth="1"/>
    <col min="6691" max="6691" width="8" style="1" customWidth="1"/>
    <col min="6692" max="6695" width="6" style="1" customWidth="1"/>
    <col min="6696" max="6696" width="5.125" style="1" customWidth="1"/>
    <col min="6697" max="6697" width="17" style="1" customWidth="1"/>
    <col min="6698" max="6702" width="6" style="1" customWidth="1"/>
    <col min="6703" max="6703" width="5.5" style="1" customWidth="1"/>
    <col min="6704" max="6704" width="12.875" style="1" customWidth="1"/>
    <col min="6705" max="6705" width="8.625" style="1" customWidth="1"/>
    <col min="6706" max="6710" width="6" style="1" customWidth="1"/>
    <col min="6711" max="6711" width="17.25" style="1" customWidth="1"/>
    <col min="6712" max="6716" width="6" style="1" customWidth="1"/>
    <col min="6717" max="6717" width="6.25" style="1" customWidth="1"/>
    <col min="6718" max="6718" width="16.5" style="1" customWidth="1"/>
    <col min="6719" max="6719" width="10" style="1" customWidth="1"/>
    <col min="6720" max="6724" width="6" style="1" customWidth="1"/>
    <col min="6725" max="6725" width="19.25" style="1" customWidth="1"/>
    <col min="6726" max="6730" width="6" style="1" customWidth="1"/>
    <col min="6731" max="6731" width="6.25" style="1" customWidth="1"/>
    <col min="6732" max="6732" width="16.75" style="1" customWidth="1"/>
    <col min="6733" max="6733" width="9.25" style="1" customWidth="1"/>
    <col min="6734" max="6737" width="6" style="1" customWidth="1"/>
    <col min="6738" max="6738" width="7" style="1" customWidth="1"/>
    <col min="6739" max="6739" width="17.5" style="1" customWidth="1"/>
    <col min="6740" max="6743" width="6" style="1" customWidth="1"/>
    <col min="6744" max="6744" width="6.875" style="1" customWidth="1"/>
    <col min="6745" max="6745" width="5.75" style="1" customWidth="1"/>
    <col min="6746" max="6746" width="16.625" style="1" customWidth="1"/>
    <col min="6747" max="6747" width="4.125" style="1" customWidth="1"/>
    <col min="6748" max="6748" width="3.75" style="1" customWidth="1"/>
    <col min="6749" max="6749" width="3.875" style="1" customWidth="1"/>
    <col min="6750" max="6750" width="4.5" style="1" customWidth="1"/>
    <col min="6751" max="6751" width="5" style="1" customWidth="1"/>
    <col min="6752" max="6752" width="5.5" style="1" customWidth="1"/>
    <col min="6753" max="6753" width="5.75" style="1" customWidth="1"/>
    <col min="6754" max="6754" width="5.5" style="1" customWidth="1"/>
    <col min="6755" max="6756" width="5" style="1" customWidth="1"/>
    <col min="6757" max="6757" width="12.875" style="1" customWidth="1"/>
    <col min="6758" max="6767" width="5" style="1" customWidth="1"/>
    <col min="6768" max="6912" width="9" style="1"/>
    <col min="6913" max="6913" width="10.25" style="1" customWidth="1"/>
    <col min="6914" max="6914" width="49.5" style="1" customWidth="1"/>
    <col min="6915" max="6915" width="12.125" style="1" customWidth="1"/>
    <col min="6916" max="6916" width="15.375" style="1" customWidth="1"/>
    <col min="6917" max="6917" width="17.75" style="1" customWidth="1"/>
    <col min="6918" max="6918" width="18.875" style="1" customWidth="1"/>
    <col min="6919" max="6919" width="9.25" style="1" bestFit="1" customWidth="1"/>
    <col min="6920" max="6924" width="5.75" style="1" bestFit="1" customWidth="1"/>
    <col min="6925" max="6925" width="17.25" style="1" customWidth="1"/>
    <col min="6926" max="6926" width="9.25" style="1" bestFit="1" customWidth="1"/>
    <col min="6927" max="6931" width="5.75" style="1" bestFit="1" customWidth="1"/>
    <col min="6932" max="6932" width="14.875" style="1" customWidth="1"/>
    <col min="6933" max="6933" width="8.75" style="1" customWidth="1"/>
    <col min="6934" max="6937" width="6" style="1" customWidth="1"/>
    <col min="6938" max="6938" width="6.625" style="1" customWidth="1"/>
    <col min="6939" max="6939" width="17.625" style="1" customWidth="1"/>
    <col min="6940" max="6944" width="6" style="1" customWidth="1"/>
    <col min="6945" max="6945" width="6.375" style="1" customWidth="1"/>
    <col min="6946" max="6946" width="14.875" style="1" customWidth="1"/>
    <col min="6947" max="6947" width="8" style="1" customWidth="1"/>
    <col min="6948" max="6951" width="6" style="1" customWidth="1"/>
    <col min="6952" max="6952" width="5.125" style="1" customWidth="1"/>
    <col min="6953" max="6953" width="17" style="1" customWidth="1"/>
    <col min="6954" max="6958" width="6" style="1" customWidth="1"/>
    <col min="6959" max="6959" width="5.5" style="1" customWidth="1"/>
    <col min="6960" max="6960" width="12.875" style="1" customWidth="1"/>
    <col min="6961" max="6961" width="8.625" style="1" customWidth="1"/>
    <col min="6962" max="6966" width="6" style="1" customWidth="1"/>
    <col min="6967" max="6967" width="17.25" style="1" customWidth="1"/>
    <col min="6968" max="6972" width="6" style="1" customWidth="1"/>
    <col min="6973" max="6973" width="6.25" style="1" customWidth="1"/>
    <col min="6974" max="6974" width="16.5" style="1" customWidth="1"/>
    <col min="6975" max="6975" width="10" style="1" customWidth="1"/>
    <col min="6976" max="6980" width="6" style="1" customWidth="1"/>
    <col min="6981" max="6981" width="19.25" style="1" customWidth="1"/>
    <col min="6982" max="6986" width="6" style="1" customWidth="1"/>
    <col min="6987" max="6987" width="6.25" style="1" customWidth="1"/>
    <col min="6988" max="6988" width="16.75" style="1" customWidth="1"/>
    <col min="6989" max="6989" width="9.25" style="1" customWidth="1"/>
    <col min="6990" max="6993" width="6" style="1" customWidth="1"/>
    <col min="6994" max="6994" width="7" style="1" customWidth="1"/>
    <col min="6995" max="6995" width="17.5" style="1" customWidth="1"/>
    <col min="6996" max="6999" width="6" style="1" customWidth="1"/>
    <col min="7000" max="7000" width="6.875" style="1" customWidth="1"/>
    <col min="7001" max="7001" width="5.75" style="1" customWidth="1"/>
    <col min="7002" max="7002" width="16.625" style="1" customWidth="1"/>
    <col min="7003" max="7003" width="4.125" style="1" customWidth="1"/>
    <col min="7004" max="7004" width="3.75" style="1" customWidth="1"/>
    <col min="7005" max="7005" width="3.875" style="1" customWidth="1"/>
    <col min="7006" max="7006" width="4.5" style="1" customWidth="1"/>
    <col min="7007" max="7007" width="5" style="1" customWidth="1"/>
    <col min="7008" max="7008" width="5.5" style="1" customWidth="1"/>
    <col min="7009" max="7009" width="5.75" style="1" customWidth="1"/>
    <col min="7010" max="7010" width="5.5" style="1" customWidth="1"/>
    <col min="7011" max="7012" width="5" style="1" customWidth="1"/>
    <col min="7013" max="7013" width="12.875" style="1" customWidth="1"/>
    <col min="7014" max="7023" width="5" style="1" customWidth="1"/>
    <col min="7024" max="7168" width="9" style="1"/>
    <col min="7169" max="7169" width="10.25" style="1" customWidth="1"/>
    <col min="7170" max="7170" width="49.5" style="1" customWidth="1"/>
    <col min="7171" max="7171" width="12.125" style="1" customWidth="1"/>
    <col min="7172" max="7172" width="15.375" style="1" customWidth="1"/>
    <col min="7173" max="7173" width="17.75" style="1" customWidth="1"/>
    <col min="7174" max="7174" width="18.875" style="1" customWidth="1"/>
    <col min="7175" max="7175" width="9.25" style="1" bestFit="1" customWidth="1"/>
    <col min="7176" max="7180" width="5.75" style="1" bestFit="1" customWidth="1"/>
    <col min="7181" max="7181" width="17.25" style="1" customWidth="1"/>
    <col min="7182" max="7182" width="9.25" style="1" bestFit="1" customWidth="1"/>
    <col min="7183" max="7187" width="5.75" style="1" bestFit="1" customWidth="1"/>
    <col min="7188" max="7188" width="14.875" style="1" customWidth="1"/>
    <col min="7189" max="7189" width="8.75" style="1" customWidth="1"/>
    <col min="7190" max="7193" width="6" style="1" customWidth="1"/>
    <col min="7194" max="7194" width="6.625" style="1" customWidth="1"/>
    <col min="7195" max="7195" width="17.625" style="1" customWidth="1"/>
    <col min="7196" max="7200" width="6" style="1" customWidth="1"/>
    <col min="7201" max="7201" width="6.375" style="1" customWidth="1"/>
    <col min="7202" max="7202" width="14.875" style="1" customWidth="1"/>
    <col min="7203" max="7203" width="8" style="1" customWidth="1"/>
    <col min="7204" max="7207" width="6" style="1" customWidth="1"/>
    <col min="7208" max="7208" width="5.125" style="1" customWidth="1"/>
    <col min="7209" max="7209" width="17" style="1" customWidth="1"/>
    <col min="7210" max="7214" width="6" style="1" customWidth="1"/>
    <col min="7215" max="7215" width="5.5" style="1" customWidth="1"/>
    <col min="7216" max="7216" width="12.875" style="1" customWidth="1"/>
    <col min="7217" max="7217" width="8.625" style="1" customWidth="1"/>
    <col min="7218" max="7222" width="6" style="1" customWidth="1"/>
    <col min="7223" max="7223" width="17.25" style="1" customWidth="1"/>
    <col min="7224" max="7228" width="6" style="1" customWidth="1"/>
    <col min="7229" max="7229" width="6.25" style="1" customWidth="1"/>
    <col min="7230" max="7230" width="16.5" style="1" customWidth="1"/>
    <col min="7231" max="7231" width="10" style="1" customWidth="1"/>
    <col min="7232" max="7236" width="6" style="1" customWidth="1"/>
    <col min="7237" max="7237" width="19.25" style="1" customWidth="1"/>
    <col min="7238" max="7242" width="6" style="1" customWidth="1"/>
    <col min="7243" max="7243" width="6.25" style="1" customWidth="1"/>
    <col min="7244" max="7244" width="16.75" style="1" customWidth="1"/>
    <col min="7245" max="7245" width="9.25" style="1" customWidth="1"/>
    <col min="7246" max="7249" width="6" style="1" customWidth="1"/>
    <col min="7250" max="7250" width="7" style="1" customWidth="1"/>
    <col min="7251" max="7251" width="17.5" style="1" customWidth="1"/>
    <col min="7252" max="7255" width="6" style="1" customWidth="1"/>
    <col min="7256" max="7256" width="6.875" style="1" customWidth="1"/>
    <col min="7257" max="7257" width="5.75" style="1" customWidth="1"/>
    <col min="7258" max="7258" width="16.625" style="1" customWidth="1"/>
    <col min="7259" max="7259" width="4.125" style="1" customWidth="1"/>
    <col min="7260" max="7260" width="3.75" style="1" customWidth="1"/>
    <col min="7261" max="7261" width="3.875" style="1" customWidth="1"/>
    <col min="7262" max="7262" width="4.5" style="1" customWidth="1"/>
    <col min="7263" max="7263" width="5" style="1" customWidth="1"/>
    <col min="7264" max="7264" width="5.5" style="1" customWidth="1"/>
    <col min="7265" max="7265" width="5.75" style="1" customWidth="1"/>
    <col min="7266" max="7266" width="5.5" style="1" customWidth="1"/>
    <col min="7267" max="7268" width="5" style="1" customWidth="1"/>
    <col min="7269" max="7269" width="12.875" style="1" customWidth="1"/>
    <col min="7270" max="7279" width="5" style="1" customWidth="1"/>
    <col min="7280" max="7424" width="9" style="1"/>
    <col min="7425" max="7425" width="10.25" style="1" customWidth="1"/>
    <col min="7426" max="7426" width="49.5" style="1" customWidth="1"/>
    <col min="7427" max="7427" width="12.125" style="1" customWidth="1"/>
    <col min="7428" max="7428" width="15.375" style="1" customWidth="1"/>
    <col min="7429" max="7429" width="17.75" style="1" customWidth="1"/>
    <col min="7430" max="7430" width="18.875" style="1" customWidth="1"/>
    <col min="7431" max="7431" width="9.25" style="1" bestFit="1" customWidth="1"/>
    <col min="7432" max="7436" width="5.75" style="1" bestFit="1" customWidth="1"/>
    <col min="7437" max="7437" width="17.25" style="1" customWidth="1"/>
    <col min="7438" max="7438" width="9.25" style="1" bestFit="1" customWidth="1"/>
    <col min="7439" max="7443" width="5.75" style="1" bestFit="1" customWidth="1"/>
    <col min="7444" max="7444" width="14.875" style="1" customWidth="1"/>
    <col min="7445" max="7445" width="8.75" style="1" customWidth="1"/>
    <col min="7446" max="7449" width="6" style="1" customWidth="1"/>
    <col min="7450" max="7450" width="6.625" style="1" customWidth="1"/>
    <col min="7451" max="7451" width="17.625" style="1" customWidth="1"/>
    <col min="7452" max="7456" width="6" style="1" customWidth="1"/>
    <col min="7457" max="7457" width="6.375" style="1" customWidth="1"/>
    <col min="7458" max="7458" width="14.875" style="1" customWidth="1"/>
    <col min="7459" max="7459" width="8" style="1" customWidth="1"/>
    <col min="7460" max="7463" width="6" style="1" customWidth="1"/>
    <col min="7464" max="7464" width="5.125" style="1" customWidth="1"/>
    <col min="7465" max="7465" width="17" style="1" customWidth="1"/>
    <col min="7466" max="7470" width="6" style="1" customWidth="1"/>
    <col min="7471" max="7471" width="5.5" style="1" customWidth="1"/>
    <col min="7472" max="7472" width="12.875" style="1" customWidth="1"/>
    <col min="7473" max="7473" width="8.625" style="1" customWidth="1"/>
    <col min="7474" max="7478" width="6" style="1" customWidth="1"/>
    <col min="7479" max="7479" width="17.25" style="1" customWidth="1"/>
    <col min="7480" max="7484" width="6" style="1" customWidth="1"/>
    <col min="7485" max="7485" width="6.25" style="1" customWidth="1"/>
    <col min="7486" max="7486" width="16.5" style="1" customWidth="1"/>
    <col min="7487" max="7487" width="10" style="1" customWidth="1"/>
    <col min="7488" max="7492" width="6" style="1" customWidth="1"/>
    <col min="7493" max="7493" width="19.25" style="1" customWidth="1"/>
    <col min="7494" max="7498" width="6" style="1" customWidth="1"/>
    <col min="7499" max="7499" width="6.25" style="1" customWidth="1"/>
    <col min="7500" max="7500" width="16.75" style="1" customWidth="1"/>
    <col min="7501" max="7501" width="9.25" style="1" customWidth="1"/>
    <col min="7502" max="7505" width="6" style="1" customWidth="1"/>
    <col min="7506" max="7506" width="7" style="1" customWidth="1"/>
    <col min="7507" max="7507" width="17.5" style="1" customWidth="1"/>
    <col min="7508" max="7511" width="6" style="1" customWidth="1"/>
    <col min="7512" max="7512" width="6.875" style="1" customWidth="1"/>
    <col min="7513" max="7513" width="5.75" style="1" customWidth="1"/>
    <col min="7514" max="7514" width="16.625" style="1" customWidth="1"/>
    <col min="7515" max="7515" width="4.125" style="1" customWidth="1"/>
    <col min="7516" max="7516" width="3.75" style="1" customWidth="1"/>
    <col min="7517" max="7517" width="3.875" style="1" customWidth="1"/>
    <col min="7518" max="7518" width="4.5" style="1" customWidth="1"/>
    <col min="7519" max="7519" width="5" style="1" customWidth="1"/>
    <col min="7520" max="7520" width="5.5" style="1" customWidth="1"/>
    <col min="7521" max="7521" width="5.75" style="1" customWidth="1"/>
    <col min="7522" max="7522" width="5.5" style="1" customWidth="1"/>
    <col min="7523" max="7524" width="5" style="1" customWidth="1"/>
    <col min="7525" max="7525" width="12.875" style="1" customWidth="1"/>
    <col min="7526" max="7535" width="5" style="1" customWidth="1"/>
    <col min="7536" max="7680" width="9" style="1"/>
    <col min="7681" max="7681" width="10.25" style="1" customWidth="1"/>
    <col min="7682" max="7682" width="49.5" style="1" customWidth="1"/>
    <col min="7683" max="7683" width="12.125" style="1" customWidth="1"/>
    <col min="7684" max="7684" width="15.375" style="1" customWidth="1"/>
    <col min="7685" max="7685" width="17.75" style="1" customWidth="1"/>
    <col min="7686" max="7686" width="18.875" style="1" customWidth="1"/>
    <col min="7687" max="7687" width="9.25" style="1" bestFit="1" customWidth="1"/>
    <col min="7688" max="7692" width="5.75" style="1" bestFit="1" customWidth="1"/>
    <col min="7693" max="7693" width="17.25" style="1" customWidth="1"/>
    <col min="7694" max="7694" width="9.25" style="1" bestFit="1" customWidth="1"/>
    <col min="7695" max="7699" width="5.75" style="1" bestFit="1" customWidth="1"/>
    <col min="7700" max="7700" width="14.875" style="1" customWidth="1"/>
    <col min="7701" max="7701" width="8.75" style="1" customWidth="1"/>
    <col min="7702" max="7705" width="6" style="1" customWidth="1"/>
    <col min="7706" max="7706" width="6.625" style="1" customWidth="1"/>
    <col min="7707" max="7707" width="17.625" style="1" customWidth="1"/>
    <col min="7708" max="7712" width="6" style="1" customWidth="1"/>
    <col min="7713" max="7713" width="6.375" style="1" customWidth="1"/>
    <col min="7714" max="7714" width="14.875" style="1" customWidth="1"/>
    <col min="7715" max="7715" width="8" style="1" customWidth="1"/>
    <col min="7716" max="7719" width="6" style="1" customWidth="1"/>
    <col min="7720" max="7720" width="5.125" style="1" customWidth="1"/>
    <col min="7721" max="7721" width="17" style="1" customWidth="1"/>
    <col min="7722" max="7726" width="6" style="1" customWidth="1"/>
    <col min="7727" max="7727" width="5.5" style="1" customWidth="1"/>
    <col min="7728" max="7728" width="12.875" style="1" customWidth="1"/>
    <col min="7729" max="7729" width="8.625" style="1" customWidth="1"/>
    <col min="7730" max="7734" width="6" style="1" customWidth="1"/>
    <col min="7735" max="7735" width="17.25" style="1" customWidth="1"/>
    <col min="7736" max="7740" width="6" style="1" customWidth="1"/>
    <col min="7741" max="7741" width="6.25" style="1" customWidth="1"/>
    <col min="7742" max="7742" width="16.5" style="1" customWidth="1"/>
    <col min="7743" max="7743" width="10" style="1" customWidth="1"/>
    <col min="7744" max="7748" width="6" style="1" customWidth="1"/>
    <col min="7749" max="7749" width="19.25" style="1" customWidth="1"/>
    <col min="7750" max="7754" width="6" style="1" customWidth="1"/>
    <col min="7755" max="7755" width="6.25" style="1" customWidth="1"/>
    <col min="7756" max="7756" width="16.75" style="1" customWidth="1"/>
    <col min="7757" max="7757" width="9.25" style="1" customWidth="1"/>
    <col min="7758" max="7761" width="6" style="1" customWidth="1"/>
    <col min="7762" max="7762" width="7" style="1" customWidth="1"/>
    <col min="7763" max="7763" width="17.5" style="1" customWidth="1"/>
    <col min="7764" max="7767" width="6" style="1" customWidth="1"/>
    <col min="7768" max="7768" width="6.875" style="1" customWidth="1"/>
    <col min="7769" max="7769" width="5.75" style="1" customWidth="1"/>
    <col min="7770" max="7770" width="16.625" style="1" customWidth="1"/>
    <col min="7771" max="7771" width="4.125" style="1" customWidth="1"/>
    <col min="7772" max="7772" width="3.75" style="1" customWidth="1"/>
    <col min="7773" max="7773" width="3.875" style="1" customWidth="1"/>
    <col min="7774" max="7774" width="4.5" style="1" customWidth="1"/>
    <col min="7775" max="7775" width="5" style="1" customWidth="1"/>
    <col min="7776" max="7776" width="5.5" style="1" customWidth="1"/>
    <col min="7777" max="7777" width="5.75" style="1" customWidth="1"/>
    <col min="7778" max="7778" width="5.5" style="1" customWidth="1"/>
    <col min="7779" max="7780" width="5" style="1" customWidth="1"/>
    <col min="7781" max="7781" width="12.875" style="1" customWidth="1"/>
    <col min="7782" max="7791" width="5" style="1" customWidth="1"/>
    <col min="7792" max="7936" width="9" style="1"/>
    <col min="7937" max="7937" width="10.25" style="1" customWidth="1"/>
    <col min="7938" max="7938" width="49.5" style="1" customWidth="1"/>
    <col min="7939" max="7939" width="12.125" style="1" customWidth="1"/>
    <col min="7940" max="7940" width="15.375" style="1" customWidth="1"/>
    <col min="7941" max="7941" width="17.75" style="1" customWidth="1"/>
    <col min="7942" max="7942" width="18.875" style="1" customWidth="1"/>
    <col min="7943" max="7943" width="9.25" style="1" bestFit="1" customWidth="1"/>
    <col min="7944" max="7948" width="5.75" style="1" bestFit="1" customWidth="1"/>
    <col min="7949" max="7949" width="17.25" style="1" customWidth="1"/>
    <col min="7950" max="7950" width="9.25" style="1" bestFit="1" customWidth="1"/>
    <col min="7951" max="7955" width="5.75" style="1" bestFit="1" customWidth="1"/>
    <col min="7956" max="7956" width="14.875" style="1" customWidth="1"/>
    <col min="7957" max="7957" width="8.75" style="1" customWidth="1"/>
    <col min="7958" max="7961" width="6" style="1" customWidth="1"/>
    <col min="7962" max="7962" width="6.625" style="1" customWidth="1"/>
    <col min="7963" max="7963" width="17.625" style="1" customWidth="1"/>
    <col min="7964" max="7968" width="6" style="1" customWidth="1"/>
    <col min="7969" max="7969" width="6.375" style="1" customWidth="1"/>
    <col min="7970" max="7970" width="14.875" style="1" customWidth="1"/>
    <col min="7971" max="7971" width="8" style="1" customWidth="1"/>
    <col min="7972" max="7975" width="6" style="1" customWidth="1"/>
    <col min="7976" max="7976" width="5.125" style="1" customWidth="1"/>
    <col min="7977" max="7977" width="17" style="1" customWidth="1"/>
    <col min="7978" max="7982" width="6" style="1" customWidth="1"/>
    <col min="7983" max="7983" width="5.5" style="1" customWidth="1"/>
    <col min="7984" max="7984" width="12.875" style="1" customWidth="1"/>
    <col min="7985" max="7985" width="8.625" style="1" customWidth="1"/>
    <col min="7986" max="7990" width="6" style="1" customWidth="1"/>
    <col min="7991" max="7991" width="17.25" style="1" customWidth="1"/>
    <col min="7992" max="7996" width="6" style="1" customWidth="1"/>
    <col min="7997" max="7997" width="6.25" style="1" customWidth="1"/>
    <col min="7998" max="7998" width="16.5" style="1" customWidth="1"/>
    <col min="7999" max="7999" width="10" style="1" customWidth="1"/>
    <col min="8000" max="8004" width="6" style="1" customWidth="1"/>
    <col min="8005" max="8005" width="19.25" style="1" customWidth="1"/>
    <col min="8006" max="8010" width="6" style="1" customWidth="1"/>
    <col min="8011" max="8011" width="6.25" style="1" customWidth="1"/>
    <col min="8012" max="8012" width="16.75" style="1" customWidth="1"/>
    <col min="8013" max="8013" width="9.25" style="1" customWidth="1"/>
    <col min="8014" max="8017" width="6" style="1" customWidth="1"/>
    <col min="8018" max="8018" width="7" style="1" customWidth="1"/>
    <col min="8019" max="8019" width="17.5" style="1" customWidth="1"/>
    <col min="8020" max="8023" width="6" style="1" customWidth="1"/>
    <col min="8024" max="8024" width="6.875" style="1" customWidth="1"/>
    <col min="8025" max="8025" width="5.75" style="1" customWidth="1"/>
    <col min="8026" max="8026" width="16.625" style="1" customWidth="1"/>
    <col min="8027" max="8027" width="4.125" style="1" customWidth="1"/>
    <col min="8028" max="8028" width="3.75" style="1" customWidth="1"/>
    <col min="8029" max="8029" width="3.875" style="1" customWidth="1"/>
    <col min="8030" max="8030" width="4.5" style="1" customWidth="1"/>
    <col min="8031" max="8031" width="5" style="1" customWidth="1"/>
    <col min="8032" max="8032" width="5.5" style="1" customWidth="1"/>
    <col min="8033" max="8033" width="5.75" style="1" customWidth="1"/>
    <col min="8034" max="8034" width="5.5" style="1" customWidth="1"/>
    <col min="8035" max="8036" width="5" style="1" customWidth="1"/>
    <col min="8037" max="8037" width="12.875" style="1" customWidth="1"/>
    <col min="8038" max="8047" width="5" style="1" customWidth="1"/>
    <col min="8048" max="8192" width="9" style="1"/>
    <col min="8193" max="8193" width="10.25" style="1" customWidth="1"/>
    <col min="8194" max="8194" width="49.5" style="1" customWidth="1"/>
    <col min="8195" max="8195" width="12.125" style="1" customWidth="1"/>
    <col min="8196" max="8196" width="15.375" style="1" customWidth="1"/>
    <col min="8197" max="8197" width="17.75" style="1" customWidth="1"/>
    <col min="8198" max="8198" width="18.875" style="1" customWidth="1"/>
    <col min="8199" max="8199" width="9.25" style="1" bestFit="1" customWidth="1"/>
    <col min="8200" max="8204" width="5.75" style="1" bestFit="1" customWidth="1"/>
    <col min="8205" max="8205" width="17.25" style="1" customWidth="1"/>
    <col min="8206" max="8206" width="9.25" style="1" bestFit="1" customWidth="1"/>
    <col min="8207" max="8211" width="5.75" style="1" bestFit="1" customWidth="1"/>
    <col min="8212" max="8212" width="14.875" style="1" customWidth="1"/>
    <col min="8213" max="8213" width="8.75" style="1" customWidth="1"/>
    <col min="8214" max="8217" width="6" style="1" customWidth="1"/>
    <col min="8218" max="8218" width="6.625" style="1" customWidth="1"/>
    <col min="8219" max="8219" width="17.625" style="1" customWidth="1"/>
    <col min="8220" max="8224" width="6" style="1" customWidth="1"/>
    <col min="8225" max="8225" width="6.375" style="1" customWidth="1"/>
    <col min="8226" max="8226" width="14.875" style="1" customWidth="1"/>
    <col min="8227" max="8227" width="8" style="1" customWidth="1"/>
    <col min="8228" max="8231" width="6" style="1" customWidth="1"/>
    <col min="8232" max="8232" width="5.125" style="1" customWidth="1"/>
    <col min="8233" max="8233" width="17" style="1" customWidth="1"/>
    <col min="8234" max="8238" width="6" style="1" customWidth="1"/>
    <col min="8239" max="8239" width="5.5" style="1" customWidth="1"/>
    <col min="8240" max="8240" width="12.875" style="1" customWidth="1"/>
    <col min="8241" max="8241" width="8.625" style="1" customWidth="1"/>
    <col min="8242" max="8246" width="6" style="1" customWidth="1"/>
    <col min="8247" max="8247" width="17.25" style="1" customWidth="1"/>
    <col min="8248" max="8252" width="6" style="1" customWidth="1"/>
    <col min="8253" max="8253" width="6.25" style="1" customWidth="1"/>
    <col min="8254" max="8254" width="16.5" style="1" customWidth="1"/>
    <col min="8255" max="8255" width="10" style="1" customWidth="1"/>
    <col min="8256" max="8260" width="6" style="1" customWidth="1"/>
    <col min="8261" max="8261" width="19.25" style="1" customWidth="1"/>
    <col min="8262" max="8266" width="6" style="1" customWidth="1"/>
    <col min="8267" max="8267" width="6.25" style="1" customWidth="1"/>
    <col min="8268" max="8268" width="16.75" style="1" customWidth="1"/>
    <col min="8269" max="8269" width="9.25" style="1" customWidth="1"/>
    <col min="8270" max="8273" width="6" style="1" customWidth="1"/>
    <col min="8274" max="8274" width="7" style="1" customWidth="1"/>
    <col min="8275" max="8275" width="17.5" style="1" customWidth="1"/>
    <col min="8276" max="8279" width="6" style="1" customWidth="1"/>
    <col min="8280" max="8280" width="6.875" style="1" customWidth="1"/>
    <col min="8281" max="8281" width="5.75" style="1" customWidth="1"/>
    <col min="8282" max="8282" width="16.625" style="1" customWidth="1"/>
    <col min="8283" max="8283" width="4.125" style="1" customWidth="1"/>
    <col min="8284" max="8284" width="3.75" style="1" customWidth="1"/>
    <col min="8285" max="8285" width="3.875" style="1" customWidth="1"/>
    <col min="8286" max="8286" width="4.5" style="1" customWidth="1"/>
    <col min="8287" max="8287" width="5" style="1" customWidth="1"/>
    <col min="8288" max="8288" width="5.5" style="1" customWidth="1"/>
    <col min="8289" max="8289" width="5.75" style="1" customWidth="1"/>
    <col min="8290" max="8290" width="5.5" style="1" customWidth="1"/>
    <col min="8291" max="8292" width="5" style="1" customWidth="1"/>
    <col min="8293" max="8293" width="12.875" style="1" customWidth="1"/>
    <col min="8294" max="8303" width="5" style="1" customWidth="1"/>
    <col min="8304" max="8448" width="9" style="1"/>
    <col min="8449" max="8449" width="10.25" style="1" customWidth="1"/>
    <col min="8450" max="8450" width="49.5" style="1" customWidth="1"/>
    <col min="8451" max="8451" width="12.125" style="1" customWidth="1"/>
    <col min="8452" max="8452" width="15.375" style="1" customWidth="1"/>
    <col min="8453" max="8453" width="17.75" style="1" customWidth="1"/>
    <col min="8454" max="8454" width="18.875" style="1" customWidth="1"/>
    <col min="8455" max="8455" width="9.25" style="1" bestFit="1" customWidth="1"/>
    <col min="8456" max="8460" width="5.75" style="1" bestFit="1" customWidth="1"/>
    <col min="8461" max="8461" width="17.25" style="1" customWidth="1"/>
    <col min="8462" max="8462" width="9.25" style="1" bestFit="1" customWidth="1"/>
    <col min="8463" max="8467" width="5.75" style="1" bestFit="1" customWidth="1"/>
    <col min="8468" max="8468" width="14.875" style="1" customWidth="1"/>
    <col min="8469" max="8469" width="8.75" style="1" customWidth="1"/>
    <col min="8470" max="8473" width="6" style="1" customWidth="1"/>
    <col min="8474" max="8474" width="6.625" style="1" customWidth="1"/>
    <col min="8475" max="8475" width="17.625" style="1" customWidth="1"/>
    <col min="8476" max="8480" width="6" style="1" customWidth="1"/>
    <col min="8481" max="8481" width="6.375" style="1" customWidth="1"/>
    <col min="8482" max="8482" width="14.875" style="1" customWidth="1"/>
    <col min="8483" max="8483" width="8" style="1" customWidth="1"/>
    <col min="8484" max="8487" width="6" style="1" customWidth="1"/>
    <col min="8488" max="8488" width="5.125" style="1" customWidth="1"/>
    <col min="8489" max="8489" width="17" style="1" customWidth="1"/>
    <col min="8490" max="8494" width="6" style="1" customWidth="1"/>
    <col min="8495" max="8495" width="5.5" style="1" customWidth="1"/>
    <col min="8496" max="8496" width="12.875" style="1" customWidth="1"/>
    <col min="8497" max="8497" width="8.625" style="1" customWidth="1"/>
    <col min="8498" max="8502" width="6" style="1" customWidth="1"/>
    <col min="8503" max="8503" width="17.25" style="1" customWidth="1"/>
    <col min="8504" max="8508" width="6" style="1" customWidth="1"/>
    <col min="8509" max="8509" width="6.25" style="1" customWidth="1"/>
    <col min="8510" max="8510" width="16.5" style="1" customWidth="1"/>
    <col min="8511" max="8511" width="10" style="1" customWidth="1"/>
    <col min="8512" max="8516" width="6" style="1" customWidth="1"/>
    <col min="8517" max="8517" width="19.25" style="1" customWidth="1"/>
    <col min="8518" max="8522" width="6" style="1" customWidth="1"/>
    <col min="8523" max="8523" width="6.25" style="1" customWidth="1"/>
    <col min="8524" max="8524" width="16.75" style="1" customWidth="1"/>
    <col min="8525" max="8525" width="9.25" style="1" customWidth="1"/>
    <col min="8526" max="8529" width="6" style="1" customWidth="1"/>
    <col min="8530" max="8530" width="7" style="1" customWidth="1"/>
    <col min="8531" max="8531" width="17.5" style="1" customWidth="1"/>
    <col min="8532" max="8535" width="6" style="1" customWidth="1"/>
    <col min="8536" max="8536" width="6.875" style="1" customWidth="1"/>
    <col min="8537" max="8537" width="5.75" style="1" customWidth="1"/>
    <col min="8538" max="8538" width="16.625" style="1" customWidth="1"/>
    <col min="8539" max="8539" width="4.125" style="1" customWidth="1"/>
    <col min="8540" max="8540" width="3.75" style="1" customWidth="1"/>
    <col min="8541" max="8541" width="3.875" style="1" customWidth="1"/>
    <col min="8542" max="8542" width="4.5" style="1" customWidth="1"/>
    <col min="8543" max="8543" width="5" style="1" customWidth="1"/>
    <col min="8544" max="8544" width="5.5" style="1" customWidth="1"/>
    <col min="8545" max="8545" width="5.75" style="1" customWidth="1"/>
    <col min="8546" max="8546" width="5.5" style="1" customWidth="1"/>
    <col min="8547" max="8548" width="5" style="1" customWidth="1"/>
    <col min="8549" max="8549" width="12.875" style="1" customWidth="1"/>
    <col min="8550" max="8559" width="5" style="1" customWidth="1"/>
    <col min="8560" max="8704" width="9" style="1"/>
    <col min="8705" max="8705" width="10.25" style="1" customWidth="1"/>
    <col min="8706" max="8706" width="49.5" style="1" customWidth="1"/>
    <col min="8707" max="8707" width="12.125" style="1" customWidth="1"/>
    <col min="8708" max="8708" width="15.375" style="1" customWidth="1"/>
    <col min="8709" max="8709" width="17.75" style="1" customWidth="1"/>
    <col min="8710" max="8710" width="18.875" style="1" customWidth="1"/>
    <col min="8711" max="8711" width="9.25" style="1" bestFit="1" customWidth="1"/>
    <col min="8712" max="8716" width="5.75" style="1" bestFit="1" customWidth="1"/>
    <col min="8717" max="8717" width="17.25" style="1" customWidth="1"/>
    <col min="8718" max="8718" width="9.25" style="1" bestFit="1" customWidth="1"/>
    <col min="8719" max="8723" width="5.75" style="1" bestFit="1" customWidth="1"/>
    <col min="8724" max="8724" width="14.875" style="1" customWidth="1"/>
    <col min="8725" max="8725" width="8.75" style="1" customWidth="1"/>
    <col min="8726" max="8729" width="6" style="1" customWidth="1"/>
    <col min="8730" max="8730" width="6.625" style="1" customWidth="1"/>
    <col min="8731" max="8731" width="17.625" style="1" customWidth="1"/>
    <col min="8732" max="8736" width="6" style="1" customWidth="1"/>
    <col min="8737" max="8737" width="6.375" style="1" customWidth="1"/>
    <col min="8738" max="8738" width="14.875" style="1" customWidth="1"/>
    <col min="8739" max="8739" width="8" style="1" customWidth="1"/>
    <col min="8740" max="8743" width="6" style="1" customWidth="1"/>
    <col min="8744" max="8744" width="5.125" style="1" customWidth="1"/>
    <col min="8745" max="8745" width="17" style="1" customWidth="1"/>
    <col min="8746" max="8750" width="6" style="1" customWidth="1"/>
    <col min="8751" max="8751" width="5.5" style="1" customWidth="1"/>
    <col min="8752" max="8752" width="12.875" style="1" customWidth="1"/>
    <col min="8753" max="8753" width="8.625" style="1" customWidth="1"/>
    <col min="8754" max="8758" width="6" style="1" customWidth="1"/>
    <col min="8759" max="8759" width="17.25" style="1" customWidth="1"/>
    <col min="8760" max="8764" width="6" style="1" customWidth="1"/>
    <col min="8765" max="8765" width="6.25" style="1" customWidth="1"/>
    <col min="8766" max="8766" width="16.5" style="1" customWidth="1"/>
    <col min="8767" max="8767" width="10" style="1" customWidth="1"/>
    <col min="8768" max="8772" width="6" style="1" customWidth="1"/>
    <col min="8773" max="8773" width="19.25" style="1" customWidth="1"/>
    <col min="8774" max="8778" width="6" style="1" customWidth="1"/>
    <col min="8779" max="8779" width="6.25" style="1" customWidth="1"/>
    <col min="8780" max="8780" width="16.75" style="1" customWidth="1"/>
    <col min="8781" max="8781" width="9.25" style="1" customWidth="1"/>
    <col min="8782" max="8785" width="6" style="1" customWidth="1"/>
    <col min="8786" max="8786" width="7" style="1" customWidth="1"/>
    <col min="8787" max="8787" width="17.5" style="1" customWidth="1"/>
    <col min="8788" max="8791" width="6" style="1" customWidth="1"/>
    <col min="8792" max="8792" width="6.875" style="1" customWidth="1"/>
    <col min="8793" max="8793" width="5.75" style="1" customWidth="1"/>
    <col min="8794" max="8794" width="16.625" style="1" customWidth="1"/>
    <col min="8795" max="8795" width="4.125" style="1" customWidth="1"/>
    <col min="8796" max="8796" width="3.75" style="1" customWidth="1"/>
    <col min="8797" max="8797" width="3.875" style="1" customWidth="1"/>
    <col min="8798" max="8798" width="4.5" style="1" customWidth="1"/>
    <col min="8799" max="8799" width="5" style="1" customWidth="1"/>
    <col min="8800" max="8800" width="5.5" style="1" customWidth="1"/>
    <col min="8801" max="8801" width="5.75" style="1" customWidth="1"/>
    <col min="8802" max="8802" width="5.5" style="1" customWidth="1"/>
    <col min="8803" max="8804" width="5" style="1" customWidth="1"/>
    <col min="8805" max="8805" width="12.875" style="1" customWidth="1"/>
    <col min="8806" max="8815" width="5" style="1" customWidth="1"/>
    <col min="8816" max="8960" width="9" style="1"/>
    <col min="8961" max="8961" width="10.25" style="1" customWidth="1"/>
    <col min="8962" max="8962" width="49.5" style="1" customWidth="1"/>
    <col min="8963" max="8963" width="12.125" style="1" customWidth="1"/>
    <col min="8964" max="8964" width="15.375" style="1" customWidth="1"/>
    <col min="8965" max="8965" width="17.75" style="1" customWidth="1"/>
    <col min="8966" max="8966" width="18.875" style="1" customWidth="1"/>
    <col min="8967" max="8967" width="9.25" style="1" bestFit="1" customWidth="1"/>
    <col min="8968" max="8972" width="5.75" style="1" bestFit="1" customWidth="1"/>
    <col min="8973" max="8973" width="17.25" style="1" customWidth="1"/>
    <col min="8974" max="8974" width="9.25" style="1" bestFit="1" customWidth="1"/>
    <col min="8975" max="8979" width="5.75" style="1" bestFit="1" customWidth="1"/>
    <col min="8980" max="8980" width="14.875" style="1" customWidth="1"/>
    <col min="8981" max="8981" width="8.75" style="1" customWidth="1"/>
    <col min="8982" max="8985" width="6" style="1" customWidth="1"/>
    <col min="8986" max="8986" width="6.625" style="1" customWidth="1"/>
    <col min="8987" max="8987" width="17.625" style="1" customWidth="1"/>
    <col min="8988" max="8992" width="6" style="1" customWidth="1"/>
    <col min="8993" max="8993" width="6.375" style="1" customWidth="1"/>
    <col min="8994" max="8994" width="14.875" style="1" customWidth="1"/>
    <col min="8995" max="8995" width="8" style="1" customWidth="1"/>
    <col min="8996" max="8999" width="6" style="1" customWidth="1"/>
    <col min="9000" max="9000" width="5.125" style="1" customWidth="1"/>
    <col min="9001" max="9001" width="17" style="1" customWidth="1"/>
    <col min="9002" max="9006" width="6" style="1" customWidth="1"/>
    <col min="9007" max="9007" width="5.5" style="1" customWidth="1"/>
    <col min="9008" max="9008" width="12.875" style="1" customWidth="1"/>
    <col min="9009" max="9009" width="8.625" style="1" customWidth="1"/>
    <col min="9010" max="9014" width="6" style="1" customWidth="1"/>
    <col min="9015" max="9015" width="17.25" style="1" customWidth="1"/>
    <col min="9016" max="9020" width="6" style="1" customWidth="1"/>
    <col min="9021" max="9021" width="6.25" style="1" customWidth="1"/>
    <col min="9022" max="9022" width="16.5" style="1" customWidth="1"/>
    <col min="9023" max="9023" width="10" style="1" customWidth="1"/>
    <col min="9024" max="9028" width="6" style="1" customWidth="1"/>
    <col min="9029" max="9029" width="19.25" style="1" customWidth="1"/>
    <col min="9030" max="9034" width="6" style="1" customWidth="1"/>
    <col min="9035" max="9035" width="6.25" style="1" customWidth="1"/>
    <col min="9036" max="9036" width="16.75" style="1" customWidth="1"/>
    <col min="9037" max="9037" width="9.25" style="1" customWidth="1"/>
    <col min="9038" max="9041" width="6" style="1" customWidth="1"/>
    <col min="9042" max="9042" width="7" style="1" customWidth="1"/>
    <col min="9043" max="9043" width="17.5" style="1" customWidth="1"/>
    <col min="9044" max="9047" width="6" style="1" customWidth="1"/>
    <col min="9048" max="9048" width="6.875" style="1" customWidth="1"/>
    <col min="9049" max="9049" width="5.75" style="1" customWidth="1"/>
    <col min="9050" max="9050" width="16.625" style="1" customWidth="1"/>
    <col min="9051" max="9051" width="4.125" style="1" customWidth="1"/>
    <col min="9052" max="9052" width="3.75" style="1" customWidth="1"/>
    <col min="9053" max="9053" width="3.875" style="1" customWidth="1"/>
    <col min="9054" max="9054" width="4.5" style="1" customWidth="1"/>
    <col min="9055" max="9055" width="5" style="1" customWidth="1"/>
    <col min="9056" max="9056" width="5.5" style="1" customWidth="1"/>
    <col min="9057" max="9057" width="5.75" style="1" customWidth="1"/>
    <col min="9058" max="9058" width="5.5" style="1" customWidth="1"/>
    <col min="9059" max="9060" width="5" style="1" customWidth="1"/>
    <col min="9061" max="9061" width="12.875" style="1" customWidth="1"/>
    <col min="9062" max="9071" width="5" style="1" customWidth="1"/>
    <col min="9072" max="9216" width="9" style="1"/>
    <col min="9217" max="9217" width="10.25" style="1" customWidth="1"/>
    <col min="9218" max="9218" width="49.5" style="1" customWidth="1"/>
    <col min="9219" max="9219" width="12.125" style="1" customWidth="1"/>
    <col min="9220" max="9220" width="15.375" style="1" customWidth="1"/>
    <col min="9221" max="9221" width="17.75" style="1" customWidth="1"/>
    <col min="9222" max="9222" width="18.875" style="1" customWidth="1"/>
    <col min="9223" max="9223" width="9.25" style="1" bestFit="1" customWidth="1"/>
    <col min="9224" max="9228" width="5.75" style="1" bestFit="1" customWidth="1"/>
    <col min="9229" max="9229" width="17.25" style="1" customWidth="1"/>
    <col min="9230" max="9230" width="9.25" style="1" bestFit="1" customWidth="1"/>
    <col min="9231" max="9235" width="5.75" style="1" bestFit="1" customWidth="1"/>
    <col min="9236" max="9236" width="14.875" style="1" customWidth="1"/>
    <col min="9237" max="9237" width="8.75" style="1" customWidth="1"/>
    <col min="9238" max="9241" width="6" style="1" customWidth="1"/>
    <col min="9242" max="9242" width="6.625" style="1" customWidth="1"/>
    <col min="9243" max="9243" width="17.625" style="1" customWidth="1"/>
    <col min="9244" max="9248" width="6" style="1" customWidth="1"/>
    <col min="9249" max="9249" width="6.375" style="1" customWidth="1"/>
    <col min="9250" max="9250" width="14.875" style="1" customWidth="1"/>
    <col min="9251" max="9251" width="8" style="1" customWidth="1"/>
    <col min="9252" max="9255" width="6" style="1" customWidth="1"/>
    <col min="9256" max="9256" width="5.125" style="1" customWidth="1"/>
    <col min="9257" max="9257" width="17" style="1" customWidth="1"/>
    <col min="9258" max="9262" width="6" style="1" customWidth="1"/>
    <col min="9263" max="9263" width="5.5" style="1" customWidth="1"/>
    <col min="9264" max="9264" width="12.875" style="1" customWidth="1"/>
    <col min="9265" max="9265" width="8.625" style="1" customWidth="1"/>
    <col min="9266" max="9270" width="6" style="1" customWidth="1"/>
    <col min="9271" max="9271" width="17.25" style="1" customWidth="1"/>
    <col min="9272" max="9276" width="6" style="1" customWidth="1"/>
    <col min="9277" max="9277" width="6.25" style="1" customWidth="1"/>
    <col min="9278" max="9278" width="16.5" style="1" customWidth="1"/>
    <col min="9279" max="9279" width="10" style="1" customWidth="1"/>
    <col min="9280" max="9284" width="6" style="1" customWidth="1"/>
    <col min="9285" max="9285" width="19.25" style="1" customWidth="1"/>
    <col min="9286" max="9290" width="6" style="1" customWidth="1"/>
    <col min="9291" max="9291" width="6.25" style="1" customWidth="1"/>
    <col min="9292" max="9292" width="16.75" style="1" customWidth="1"/>
    <col min="9293" max="9293" width="9.25" style="1" customWidth="1"/>
    <col min="9294" max="9297" width="6" style="1" customWidth="1"/>
    <col min="9298" max="9298" width="7" style="1" customWidth="1"/>
    <col min="9299" max="9299" width="17.5" style="1" customWidth="1"/>
    <col min="9300" max="9303" width="6" style="1" customWidth="1"/>
    <col min="9304" max="9304" width="6.875" style="1" customWidth="1"/>
    <col min="9305" max="9305" width="5.75" style="1" customWidth="1"/>
    <col min="9306" max="9306" width="16.625" style="1" customWidth="1"/>
    <col min="9307" max="9307" width="4.125" style="1" customWidth="1"/>
    <col min="9308" max="9308" width="3.75" style="1" customWidth="1"/>
    <col min="9309" max="9309" width="3.875" style="1" customWidth="1"/>
    <col min="9310" max="9310" width="4.5" style="1" customWidth="1"/>
    <col min="9311" max="9311" width="5" style="1" customWidth="1"/>
    <col min="9312" max="9312" width="5.5" style="1" customWidth="1"/>
    <col min="9313" max="9313" width="5.75" style="1" customWidth="1"/>
    <col min="9314" max="9314" width="5.5" style="1" customWidth="1"/>
    <col min="9315" max="9316" width="5" style="1" customWidth="1"/>
    <col min="9317" max="9317" width="12.875" style="1" customWidth="1"/>
    <col min="9318" max="9327" width="5" style="1" customWidth="1"/>
    <col min="9328" max="9472" width="9" style="1"/>
    <col min="9473" max="9473" width="10.25" style="1" customWidth="1"/>
    <col min="9474" max="9474" width="49.5" style="1" customWidth="1"/>
    <col min="9475" max="9475" width="12.125" style="1" customWidth="1"/>
    <col min="9476" max="9476" width="15.375" style="1" customWidth="1"/>
    <col min="9477" max="9477" width="17.75" style="1" customWidth="1"/>
    <col min="9478" max="9478" width="18.875" style="1" customWidth="1"/>
    <col min="9479" max="9479" width="9.25" style="1" bestFit="1" customWidth="1"/>
    <col min="9480" max="9484" width="5.75" style="1" bestFit="1" customWidth="1"/>
    <col min="9485" max="9485" width="17.25" style="1" customWidth="1"/>
    <col min="9486" max="9486" width="9.25" style="1" bestFit="1" customWidth="1"/>
    <col min="9487" max="9491" width="5.75" style="1" bestFit="1" customWidth="1"/>
    <col min="9492" max="9492" width="14.875" style="1" customWidth="1"/>
    <col min="9493" max="9493" width="8.75" style="1" customWidth="1"/>
    <col min="9494" max="9497" width="6" style="1" customWidth="1"/>
    <col min="9498" max="9498" width="6.625" style="1" customWidth="1"/>
    <col min="9499" max="9499" width="17.625" style="1" customWidth="1"/>
    <col min="9500" max="9504" width="6" style="1" customWidth="1"/>
    <col min="9505" max="9505" width="6.375" style="1" customWidth="1"/>
    <col min="9506" max="9506" width="14.875" style="1" customWidth="1"/>
    <col min="9507" max="9507" width="8" style="1" customWidth="1"/>
    <col min="9508" max="9511" width="6" style="1" customWidth="1"/>
    <col min="9512" max="9512" width="5.125" style="1" customWidth="1"/>
    <col min="9513" max="9513" width="17" style="1" customWidth="1"/>
    <col min="9514" max="9518" width="6" style="1" customWidth="1"/>
    <col min="9519" max="9519" width="5.5" style="1" customWidth="1"/>
    <col min="9520" max="9520" width="12.875" style="1" customWidth="1"/>
    <col min="9521" max="9521" width="8.625" style="1" customWidth="1"/>
    <col min="9522" max="9526" width="6" style="1" customWidth="1"/>
    <col min="9527" max="9527" width="17.25" style="1" customWidth="1"/>
    <col min="9528" max="9532" width="6" style="1" customWidth="1"/>
    <col min="9533" max="9533" width="6.25" style="1" customWidth="1"/>
    <col min="9534" max="9534" width="16.5" style="1" customWidth="1"/>
    <col min="9535" max="9535" width="10" style="1" customWidth="1"/>
    <col min="9536" max="9540" width="6" style="1" customWidth="1"/>
    <col min="9541" max="9541" width="19.25" style="1" customWidth="1"/>
    <col min="9542" max="9546" width="6" style="1" customWidth="1"/>
    <col min="9547" max="9547" width="6.25" style="1" customWidth="1"/>
    <col min="9548" max="9548" width="16.75" style="1" customWidth="1"/>
    <col min="9549" max="9549" width="9.25" style="1" customWidth="1"/>
    <col min="9550" max="9553" width="6" style="1" customWidth="1"/>
    <col min="9554" max="9554" width="7" style="1" customWidth="1"/>
    <col min="9555" max="9555" width="17.5" style="1" customWidth="1"/>
    <col min="9556" max="9559" width="6" style="1" customWidth="1"/>
    <col min="9560" max="9560" width="6.875" style="1" customWidth="1"/>
    <col min="9561" max="9561" width="5.75" style="1" customWidth="1"/>
    <col min="9562" max="9562" width="16.625" style="1" customWidth="1"/>
    <col min="9563" max="9563" width="4.125" style="1" customWidth="1"/>
    <col min="9564" max="9564" width="3.75" style="1" customWidth="1"/>
    <col min="9565" max="9565" width="3.875" style="1" customWidth="1"/>
    <col min="9566" max="9566" width="4.5" style="1" customWidth="1"/>
    <col min="9567" max="9567" width="5" style="1" customWidth="1"/>
    <col min="9568" max="9568" width="5.5" style="1" customWidth="1"/>
    <col min="9569" max="9569" width="5.75" style="1" customWidth="1"/>
    <col min="9570" max="9570" width="5.5" style="1" customWidth="1"/>
    <col min="9571" max="9572" width="5" style="1" customWidth="1"/>
    <col min="9573" max="9573" width="12.875" style="1" customWidth="1"/>
    <col min="9574" max="9583" width="5" style="1" customWidth="1"/>
    <col min="9584" max="9728" width="9" style="1"/>
    <col min="9729" max="9729" width="10.25" style="1" customWidth="1"/>
    <col min="9730" max="9730" width="49.5" style="1" customWidth="1"/>
    <col min="9731" max="9731" width="12.125" style="1" customWidth="1"/>
    <col min="9732" max="9732" width="15.375" style="1" customWidth="1"/>
    <col min="9733" max="9733" width="17.75" style="1" customWidth="1"/>
    <col min="9734" max="9734" width="18.875" style="1" customWidth="1"/>
    <col min="9735" max="9735" width="9.25" style="1" bestFit="1" customWidth="1"/>
    <col min="9736" max="9740" width="5.75" style="1" bestFit="1" customWidth="1"/>
    <col min="9741" max="9741" width="17.25" style="1" customWidth="1"/>
    <col min="9742" max="9742" width="9.25" style="1" bestFit="1" customWidth="1"/>
    <col min="9743" max="9747" width="5.75" style="1" bestFit="1" customWidth="1"/>
    <col min="9748" max="9748" width="14.875" style="1" customWidth="1"/>
    <col min="9749" max="9749" width="8.75" style="1" customWidth="1"/>
    <col min="9750" max="9753" width="6" style="1" customWidth="1"/>
    <col min="9754" max="9754" width="6.625" style="1" customWidth="1"/>
    <col min="9755" max="9755" width="17.625" style="1" customWidth="1"/>
    <col min="9756" max="9760" width="6" style="1" customWidth="1"/>
    <col min="9761" max="9761" width="6.375" style="1" customWidth="1"/>
    <col min="9762" max="9762" width="14.875" style="1" customWidth="1"/>
    <col min="9763" max="9763" width="8" style="1" customWidth="1"/>
    <col min="9764" max="9767" width="6" style="1" customWidth="1"/>
    <col min="9768" max="9768" width="5.125" style="1" customWidth="1"/>
    <col min="9769" max="9769" width="17" style="1" customWidth="1"/>
    <col min="9770" max="9774" width="6" style="1" customWidth="1"/>
    <col min="9775" max="9775" width="5.5" style="1" customWidth="1"/>
    <col min="9776" max="9776" width="12.875" style="1" customWidth="1"/>
    <col min="9777" max="9777" width="8.625" style="1" customWidth="1"/>
    <col min="9778" max="9782" width="6" style="1" customWidth="1"/>
    <col min="9783" max="9783" width="17.25" style="1" customWidth="1"/>
    <col min="9784" max="9788" width="6" style="1" customWidth="1"/>
    <col min="9789" max="9789" width="6.25" style="1" customWidth="1"/>
    <col min="9790" max="9790" width="16.5" style="1" customWidth="1"/>
    <col min="9791" max="9791" width="10" style="1" customWidth="1"/>
    <col min="9792" max="9796" width="6" style="1" customWidth="1"/>
    <col min="9797" max="9797" width="19.25" style="1" customWidth="1"/>
    <col min="9798" max="9802" width="6" style="1" customWidth="1"/>
    <col min="9803" max="9803" width="6.25" style="1" customWidth="1"/>
    <col min="9804" max="9804" width="16.75" style="1" customWidth="1"/>
    <col min="9805" max="9805" width="9.25" style="1" customWidth="1"/>
    <col min="9806" max="9809" width="6" style="1" customWidth="1"/>
    <col min="9810" max="9810" width="7" style="1" customWidth="1"/>
    <col min="9811" max="9811" width="17.5" style="1" customWidth="1"/>
    <col min="9812" max="9815" width="6" style="1" customWidth="1"/>
    <col min="9816" max="9816" width="6.875" style="1" customWidth="1"/>
    <col min="9817" max="9817" width="5.75" style="1" customWidth="1"/>
    <col min="9818" max="9818" width="16.625" style="1" customWidth="1"/>
    <col min="9819" max="9819" width="4.125" style="1" customWidth="1"/>
    <col min="9820" max="9820" width="3.75" style="1" customWidth="1"/>
    <col min="9821" max="9821" width="3.875" style="1" customWidth="1"/>
    <col min="9822" max="9822" width="4.5" style="1" customWidth="1"/>
    <col min="9823" max="9823" width="5" style="1" customWidth="1"/>
    <col min="9824" max="9824" width="5.5" style="1" customWidth="1"/>
    <col min="9825" max="9825" width="5.75" style="1" customWidth="1"/>
    <col min="9826" max="9826" width="5.5" style="1" customWidth="1"/>
    <col min="9827" max="9828" width="5" style="1" customWidth="1"/>
    <col min="9829" max="9829" width="12.875" style="1" customWidth="1"/>
    <col min="9830" max="9839" width="5" style="1" customWidth="1"/>
    <col min="9840" max="9984" width="9" style="1"/>
    <col min="9985" max="9985" width="10.25" style="1" customWidth="1"/>
    <col min="9986" max="9986" width="49.5" style="1" customWidth="1"/>
    <col min="9987" max="9987" width="12.125" style="1" customWidth="1"/>
    <col min="9988" max="9988" width="15.375" style="1" customWidth="1"/>
    <col min="9989" max="9989" width="17.75" style="1" customWidth="1"/>
    <col min="9990" max="9990" width="18.875" style="1" customWidth="1"/>
    <col min="9991" max="9991" width="9.25" style="1" bestFit="1" customWidth="1"/>
    <col min="9992" max="9996" width="5.75" style="1" bestFit="1" customWidth="1"/>
    <col min="9997" max="9997" width="17.25" style="1" customWidth="1"/>
    <col min="9998" max="9998" width="9.25" style="1" bestFit="1" customWidth="1"/>
    <col min="9999" max="10003" width="5.75" style="1" bestFit="1" customWidth="1"/>
    <col min="10004" max="10004" width="14.875" style="1" customWidth="1"/>
    <col min="10005" max="10005" width="8.75" style="1" customWidth="1"/>
    <col min="10006" max="10009" width="6" style="1" customWidth="1"/>
    <col min="10010" max="10010" width="6.625" style="1" customWidth="1"/>
    <col min="10011" max="10011" width="17.625" style="1" customWidth="1"/>
    <col min="10012" max="10016" width="6" style="1" customWidth="1"/>
    <col min="10017" max="10017" width="6.375" style="1" customWidth="1"/>
    <col min="10018" max="10018" width="14.875" style="1" customWidth="1"/>
    <col min="10019" max="10019" width="8" style="1" customWidth="1"/>
    <col min="10020" max="10023" width="6" style="1" customWidth="1"/>
    <col min="10024" max="10024" width="5.125" style="1" customWidth="1"/>
    <col min="10025" max="10025" width="17" style="1" customWidth="1"/>
    <col min="10026" max="10030" width="6" style="1" customWidth="1"/>
    <col min="10031" max="10031" width="5.5" style="1" customWidth="1"/>
    <col min="10032" max="10032" width="12.875" style="1" customWidth="1"/>
    <col min="10033" max="10033" width="8.625" style="1" customWidth="1"/>
    <col min="10034" max="10038" width="6" style="1" customWidth="1"/>
    <col min="10039" max="10039" width="17.25" style="1" customWidth="1"/>
    <col min="10040" max="10044" width="6" style="1" customWidth="1"/>
    <col min="10045" max="10045" width="6.25" style="1" customWidth="1"/>
    <col min="10046" max="10046" width="16.5" style="1" customWidth="1"/>
    <col min="10047" max="10047" width="10" style="1" customWidth="1"/>
    <col min="10048" max="10052" width="6" style="1" customWidth="1"/>
    <col min="10053" max="10053" width="19.25" style="1" customWidth="1"/>
    <col min="10054" max="10058" width="6" style="1" customWidth="1"/>
    <col min="10059" max="10059" width="6.25" style="1" customWidth="1"/>
    <col min="10060" max="10060" width="16.75" style="1" customWidth="1"/>
    <col min="10061" max="10061" width="9.25" style="1" customWidth="1"/>
    <col min="10062" max="10065" width="6" style="1" customWidth="1"/>
    <col min="10066" max="10066" width="7" style="1" customWidth="1"/>
    <col min="10067" max="10067" width="17.5" style="1" customWidth="1"/>
    <col min="10068" max="10071" width="6" style="1" customWidth="1"/>
    <col min="10072" max="10072" width="6.875" style="1" customWidth="1"/>
    <col min="10073" max="10073" width="5.75" style="1" customWidth="1"/>
    <col min="10074" max="10074" width="16.625" style="1" customWidth="1"/>
    <col min="10075" max="10075" width="4.125" style="1" customWidth="1"/>
    <col min="10076" max="10076" width="3.75" style="1" customWidth="1"/>
    <col min="10077" max="10077" width="3.875" style="1" customWidth="1"/>
    <col min="10078" max="10078" width="4.5" style="1" customWidth="1"/>
    <col min="10079" max="10079" width="5" style="1" customWidth="1"/>
    <col min="10080" max="10080" width="5.5" style="1" customWidth="1"/>
    <col min="10081" max="10081" width="5.75" style="1" customWidth="1"/>
    <col min="10082" max="10082" width="5.5" style="1" customWidth="1"/>
    <col min="10083" max="10084" width="5" style="1" customWidth="1"/>
    <col min="10085" max="10085" width="12.875" style="1" customWidth="1"/>
    <col min="10086" max="10095" width="5" style="1" customWidth="1"/>
    <col min="10096" max="10240" width="9" style="1"/>
    <col min="10241" max="10241" width="10.25" style="1" customWidth="1"/>
    <col min="10242" max="10242" width="49.5" style="1" customWidth="1"/>
    <col min="10243" max="10243" width="12.125" style="1" customWidth="1"/>
    <col min="10244" max="10244" width="15.375" style="1" customWidth="1"/>
    <col min="10245" max="10245" width="17.75" style="1" customWidth="1"/>
    <col min="10246" max="10246" width="18.875" style="1" customWidth="1"/>
    <col min="10247" max="10247" width="9.25" style="1" bestFit="1" customWidth="1"/>
    <col min="10248" max="10252" width="5.75" style="1" bestFit="1" customWidth="1"/>
    <col min="10253" max="10253" width="17.25" style="1" customWidth="1"/>
    <col min="10254" max="10254" width="9.25" style="1" bestFit="1" customWidth="1"/>
    <col min="10255" max="10259" width="5.75" style="1" bestFit="1" customWidth="1"/>
    <col min="10260" max="10260" width="14.875" style="1" customWidth="1"/>
    <col min="10261" max="10261" width="8.75" style="1" customWidth="1"/>
    <col min="10262" max="10265" width="6" style="1" customWidth="1"/>
    <col min="10266" max="10266" width="6.625" style="1" customWidth="1"/>
    <col min="10267" max="10267" width="17.625" style="1" customWidth="1"/>
    <col min="10268" max="10272" width="6" style="1" customWidth="1"/>
    <col min="10273" max="10273" width="6.375" style="1" customWidth="1"/>
    <col min="10274" max="10274" width="14.875" style="1" customWidth="1"/>
    <col min="10275" max="10275" width="8" style="1" customWidth="1"/>
    <col min="10276" max="10279" width="6" style="1" customWidth="1"/>
    <col min="10280" max="10280" width="5.125" style="1" customWidth="1"/>
    <col min="10281" max="10281" width="17" style="1" customWidth="1"/>
    <col min="10282" max="10286" width="6" style="1" customWidth="1"/>
    <col min="10287" max="10287" width="5.5" style="1" customWidth="1"/>
    <col min="10288" max="10288" width="12.875" style="1" customWidth="1"/>
    <col min="10289" max="10289" width="8.625" style="1" customWidth="1"/>
    <col min="10290" max="10294" width="6" style="1" customWidth="1"/>
    <col min="10295" max="10295" width="17.25" style="1" customWidth="1"/>
    <col min="10296" max="10300" width="6" style="1" customWidth="1"/>
    <col min="10301" max="10301" width="6.25" style="1" customWidth="1"/>
    <col min="10302" max="10302" width="16.5" style="1" customWidth="1"/>
    <col min="10303" max="10303" width="10" style="1" customWidth="1"/>
    <col min="10304" max="10308" width="6" style="1" customWidth="1"/>
    <col min="10309" max="10309" width="19.25" style="1" customWidth="1"/>
    <col min="10310" max="10314" width="6" style="1" customWidth="1"/>
    <col min="10315" max="10315" width="6.25" style="1" customWidth="1"/>
    <col min="10316" max="10316" width="16.75" style="1" customWidth="1"/>
    <col min="10317" max="10317" width="9.25" style="1" customWidth="1"/>
    <col min="10318" max="10321" width="6" style="1" customWidth="1"/>
    <col min="10322" max="10322" width="7" style="1" customWidth="1"/>
    <col min="10323" max="10323" width="17.5" style="1" customWidth="1"/>
    <col min="10324" max="10327" width="6" style="1" customWidth="1"/>
    <col min="10328" max="10328" width="6.875" style="1" customWidth="1"/>
    <col min="10329" max="10329" width="5.75" style="1" customWidth="1"/>
    <col min="10330" max="10330" width="16.625" style="1" customWidth="1"/>
    <col min="10331" max="10331" width="4.125" style="1" customWidth="1"/>
    <col min="10332" max="10332" width="3.75" style="1" customWidth="1"/>
    <col min="10333" max="10333" width="3.875" style="1" customWidth="1"/>
    <col min="10334" max="10334" width="4.5" style="1" customWidth="1"/>
    <col min="10335" max="10335" width="5" style="1" customWidth="1"/>
    <col min="10336" max="10336" width="5.5" style="1" customWidth="1"/>
    <col min="10337" max="10337" width="5.75" style="1" customWidth="1"/>
    <col min="10338" max="10338" width="5.5" style="1" customWidth="1"/>
    <col min="10339" max="10340" width="5" style="1" customWidth="1"/>
    <col min="10341" max="10341" width="12.875" style="1" customWidth="1"/>
    <col min="10342" max="10351" width="5" style="1" customWidth="1"/>
    <col min="10352" max="10496" width="9" style="1"/>
    <col min="10497" max="10497" width="10.25" style="1" customWidth="1"/>
    <col min="10498" max="10498" width="49.5" style="1" customWidth="1"/>
    <col min="10499" max="10499" width="12.125" style="1" customWidth="1"/>
    <col min="10500" max="10500" width="15.375" style="1" customWidth="1"/>
    <col min="10501" max="10501" width="17.75" style="1" customWidth="1"/>
    <col min="10502" max="10502" width="18.875" style="1" customWidth="1"/>
    <col min="10503" max="10503" width="9.25" style="1" bestFit="1" customWidth="1"/>
    <col min="10504" max="10508" width="5.75" style="1" bestFit="1" customWidth="1"/>
    <col min="10509" max="10509" width="17.25" style="1" customWidth="1"/>
    <col min="10510" max="10510" width="9.25" style="1" bestFit="1" customWidth="1"/>
    <col min="10511" max="10515" width="5.75" style="1" bestFit="1" customWidth="1"/>
    <col min="10516" max="10516" width="14.875" style="1" customWidth="1"/>
    <col min="10517" max="10517" width="8.75" style="1" customWidth="1"/>
    <col min="10518" max="10521" width="6" style="1" customWidth="1"/>
    <col min="10522" max="10522" width="6.625" style="1" customWidth="1"/>
    <col min="10523" max="10523" width="17.625" style="1" customWidth="1"/>
    <col min="10524" max="10528" width="6" style="1" customWidth="1"/>
    <col min="10529" max="10529" width="6.375" style="1" customWidth="1"/>
    <col min="10530" max="10530" width="14.875" style="1" customWidth="1"/>
    <col min="10531" max="10531" width="8" style="1" customWidth="1"/>
    <col min="10532" max="10535" width="6" style="1" customWidth="1"/>
    <col min="10536" max="10536" width="5.125" style="1" customWidth="1"/>
    <col min="10537" max="10537" width="17" style="1" customWidth="1"/>
    <col min="10538" max="10542" width="6" style="1" customWidth="1"/>
    <col min="10543" max="10543" width="5.5" style="1" customWidth="1"/>
    <col min="10544" max="10544" width="12.875" style="1" customWidth="1"/>
    <col min="10545" max="10545" width="8.625" style="1" customWidth="1"/>
    <col min="10546" max="10550" width="6" style="1" customWidth="1"/>
    <col min="10551" max="10551" width="17.25" style="1" customWidth="1"/>
    <col min="10552" max="10556" width="6" style="1" customWidth="1"/>
    <col min="10557" max="10557" width="6.25" style="1" customWidth="1"/>
    <col min="10558" max="10558" width="16.5" style="1" customWidth="1"/>
    <col min="10559" max="10559" width="10" style="1" customWidth="1"/>
    <col min="10560" max="10564" width="6" style="1" customWidth="1"/>
    <col min="10565" max="10565" width="19.25" style="1" customWidth="1"/>
    <col min="10566" max="10570" width="6" style="1" customWidth="1"/>
    <col min="10571" max="10571" width="6.25" style="1" customWidth="1"/>
    <col min="10572" max="10572" width="16.75" style="1" customWidth="1"/>
    <col min="10573" max="10573" width="9.25" style="1" customWidth="1"/>
    <col min="10574" max="10577" width="6" style="1" customWidth="1"/>
    <col min="10578" max="10578" width="7" style="1" customWidth="1"/>
    <col min="10579" max="10579" width="17.5" style="1" customWidth="1"/>
    <col min="10580" max="10583" width="6" style="1" customWidth="1"/>
    <col min="10584" max="10584" width="6.875" style="1" customWidth="1"/>
    <col min="10585" max="10585" width="5.75" style="1" customWidth="1"/>
    <col min="10586" max="10586" width="16.625" style="1" customWidth="1"/>
    <col min="10587" max="10587" width="4.125" style="1" customWidth="1"/>
    <col min="10588" max="10588" width="3.75" style="1" customWidth="1"/>
    <col min="10589" max="10589" width="3.875" style="1" customWidth="1"/>
    <col min="10590" max="10590" width="4.5" style="1" customWidth="1"/>
    <col min="10591" max="10591" width="5" style="1" customWidth="1"/>
    <col min="10592" max="10592" width="5.5" style="1" customWidth="1"/>
    <col min="10593" max="10593" width="5.75" style="1" customWidth="1"/>
    <col min="10594" max="10594" width="5.5" style="1" customWidth="1"/>
    <col min="10595" max="10596" width="5" style="1" customWidth="1"/>
    <col min="10597" max="10597" width="12.875" style="1" customWidth="1"/>
    <col min="10598" max="10607" width="5" style="1" customWidth="1"/>
    <col min="10608" max="10752" width="9" style="1"/>
    <col min="10753" max="10753" width="10.25" style="1" customWidth="1"/>
    <col min="10754" max="10754" width="49.5" style="1" customWidth="1"/>
    <col min="10755" max="10755" width="12.125" style="1" customWidth="1"/>
    <col min="10756" max="10756" width="15.375" style="1" customWidth="1"/>
    <col min="10757" max="10757" width="17.75" style="1" customWidth="1"/>
    <col min="10758" max="10758" width="18.875" style="1" customWidth="1"/>
    <col min="10759" max="10759" width="9.25" style="1" bestFit="1" customWidth="1"/>
    <col min="10760" max="10764" width="5.75" style="1" bestFit="1" customWidth="1"/>
    <col min="10765" max="10765" width="17.25" style="1" customWidth="1"/>
    <col min="10766" max="10766" width="9.25" style="1" bestFit="1" customWidth="1"/>
    <col min="10767" max="10771" width="5.75" style="1" bestFit="1" customWidth="1"/>
    <col min="10772" max="10772" width="14.875" style="1" customWidth="1"/>
    <col min="10773" max="10773" width="8.75" style="1" customWidth="1"/>
    <col min="10774" max="10777" width="6" style="1" customWidth="1"/>
    <col min="10778" max="10778" width="6.625" style="1" customWidth="1"/>
    <col min="10779" max="10779" width="17.625" style="1" customWidth="1"/>
    <col min="10780" max="10784" width="6" style="1" customWidth="1"/>
    <col min="10785" max="10785" width="6.375" style="1" customWidth="1"/>
    <col min="10786" max="10786" width="14.875" style="1" customWidth="1"/>
    <col min="10787" max="10787" width="8" style="1" customWidth="1"/>
    <col min="10788" max="10791" width="6" style="1" customWidth="1"/>
    <col min="10792" max="10792" width="5.125" style="1" customWidth="1"/>
    <col min="10793" max="10793" width="17" style="1" customWidth="1"/>
    <col min="10794" max="10798" width="6" style="1" customWidth="1"/>
    <col min="10799" max="10799" width="5.5" style="1" customWidth="1"/>
    <col min="10800" max="10800" width="12.875" style="1" customWidth="1"/>
    <col min="10801" max="10801" width="8.625" style="1" customWidth="1"/>
    <col min="10802" max="10806" width="6" style="1" customWidth="1"/>
    <col min="10807" max="10807" width="17.25" style="1" customWidth="1"/>
    <col min="10808" max="10812" width="6" style="1" customWidth="1"/>
    <col min="10813" max="10813" width="6.25" style="1" customWidth="1"/>
    <col min="10814" max="10814" width="16.5" style="1" customWidth="1"/>
    <col min="10815" max="10815" width="10" style="1" customWidth="1"/>
    <col min="10816" max="10820" width="6" style="1" customWidth="1"/>
    <col min="10821" max="10821" width="19.25" style="1" customWidth="1"/>
    <col min="10822" max="10826" width="6" style="1" customWidth="1"/>
    <col min="10827" max="10827" width="6.25" style="1" customWidth="1"/>
    <col min="10828" max="10828" width="16.75" style="1" customWidth="1"/>
    <col min="10829" max="10829" width="9.25" style="1" customWidth="1"/>
    <col min="10830" max="10833" width="6" style="1" customWidth="1"/>
    <col min="10834" max="10834" width="7" style="1" customWidth="1"/>
    <col min="10835" max="10835" width="17.5" style="1" customWidth="1"/>
    <col min="10836" max="10839" width="6" style="1" customWidth="1"/>
    <col min="10840" max="10840" width="6.875" style="1" customWidth="1"/>
    <col min="10841" max="10841" width="5.75" style="1" customWidth="1"/>
    <col min="10842" max="10842" width="16.625" style="1" customWidth="1"/>
    <col min="10843" max="10843" width="4.125" style="1" customWidth="1"/>
    <col min="10844" max="10844" width="3.75" style="1" customWidth="1"/>
    <col min="10845" max="10845" width="3.875" style="1" customWidth="1"/>
    <col min="10846" max="10846" width="4.5" style="1" customWidth="1"/>
    <col min="10847" max="10847" width="5" style="1" customWidth="1"/>
    <col min="10848" max="10848" width="5.5" style="1" customWidth="1"/>
    <col min="10849" max="10849" width="5.75" style="1" customWidth="1"/>
    <col min="10850" max="10850" width="5.5" style="1" customWidth="1"/>
    <col min="10851" max="10852" width="5" style="1" customWidth="1"/>
    <col min="10853" max="10853" width="12.875" style="1" customWidth="1"/>
    <col min="10854" max="10863" width="5" style="1" customWidth="1"/>
    <col min="10864" max="11008" width="9" style="1"/>
    <col min="11009" max="11009" width="10.25" style="1" customWidth="1"/>
    <col min="11010" max="11010" width="49.5" style="1" customWidth="1"/>
    <col min="11011" max="11011" width="12.125" style="1" customWidth="1"/>
    <col min="11012" max="11012" width="15.375" style="1" customWidth="1"/>
    <col min="11013" max="11013" width="17.75" style="1" customWidth="1"/>
    <col min="11014" max="11014" width="18.875" style="1" customWidth="1"/>
    <col min="11015" max="11015" width="9.25" style="1" bestFit="1" customWidth="1"/>
    <col min="11016" max="11020" width="5.75" style="1" bestFit="1" customWidth="1"/>
    <col min="11021" max="11021" width="17.25" style="1" customWidth="1"/>
    <col min="11022" max="11022" width="9.25" style="1" bestFit="1" customWidth="1"/>
    <col min="11023" max="11027" width="5.75" style="1" bestFit="1" customWidth="1"/>
    <col min="11028" max="11028" width="14.875" style="1" customWidth="1"/>
    <col min="11029" max="11029" width="8.75" style="1" customWidth="1"/>
    <col min="11030" max="11033" width="6" style="1" customWidth="1"/>
    <col min="11034" max="11034" width="6.625" style="1" customWidth="1"/>
    <col min="11035" max="11035" width="17.625" style="1" customWidth="1"/>
    <col min="11036" max="11040" width="6" style="1" customWidth="1"/>
    <col min="11041" max="11041" width="6.375" style="1" customWidth="1"/>
    <col min="11042" max="11042" width="14.875" style="1" customWidth="1"/>
    <col min="11043" max="11043" width="8" style="1" customWidth="1"/>
    <col min="11044" max="11047" width="6" style="1" customWidth="1"/>
    <col min="11048" max="11048" width="5.125" style="1" customWidth="1"/>
    <col min="11049" max="11049" width="17" style="1" customWidth="1"/>
    <col min="11050" max="11054" width="6" style="1" customWidth="1"/>
    <col min="11055" max="11055" width="5.5" style="1" customWidth="1"/>
    <col min="11056" max="11056" width="12.875" style="1" customWidth="1"/>
    <col min="11057" max="11057" width="8.625" style="1" customWidth="1"/>
    <col min="11058" max="11062" width="6" style="1" customWidth="1"/>
    <col min="11063" max="11063" width="17.25" style="1" customWidth="1"/>
    <col min="11064" max="11068" width="6" style="1" customWidth="1"/>
    <col min="11069" max="11069" width="6.25" style="1" customWidth="1"/>
    <col min="11070" max="11070" width="16.5" style="1" customWidth="1"/>
    <col min="11071" max="11071" width="10" style="1" customWidth="1"/>
    <col min="11072" max="11076" width="6" style="1" customWidth="1"/>
    <col min="11077" max="11077" width="19.25" style="1" customWidth="1"/>
    <col min="11078" max="11082" width="6" style="1" customWidth="1"/>
    <col min="11083" max="11083" width="6.25" style="1" customWidth="1"/>
    <col min="11084" max="11084" width="16.75" style="1" customWidth="1"/>
    <col min="11085" max="11085" width="9.25" style="1" customWidth="1"/>
    <col min="11086" max="11089" width="6" style="1" customWidth="1"/>
    <col min="11090" max="11090" width="7" style="1" customWidth="1"/>
    <col min="11091" max="11091" width="17.5" style="1" customWidth="1"/>
    <col min="11092" max="11095" width="6" style="1" customWidth="1"/>
    <col min="11096" max="11096" width="6.875" style="1" customWidth="1"/>
    <col min="11097" max="11097" width="5.75" style="1" customWidth="1"/>
    <col min="11098" max="11098" width="16.625" style="1" customWidth="1"/>
    <col min="11099" max="11099" width="4.125" style="1" customWidth="1"/>
    <col min="11100" max="11100" width="3.75" style="1" customWidth="1"/>
    <col min="11101" max="11101" width="3.875" style="1" customWidth="1"/>
    <col min="11102" max="11102" width="4.5" style="1" customWidth="1"/>
    <col min="11103" max="11103" width="5" style="1" customWidth="1"/>
    <col min="11104" max="11104" width="5.5" style="1" customWidth="1"/>
    <col min="11105" max="11105" width="5.75" style="1" customWidth="1"/>
    <col min="11106" max="11106" width="5.5" style="1" customWidth="1"/>
    <col min="11107" max="11108" width="5" style="1" customWidth="1"/>
    <col min="11109" max="11109" width="12.875" style="1" customWidth="1"/>
    <col min="11110" max="11119" width="5" style="1" customWidth="1"/>
    <col min="11120" max="11264" width="9" style="1"/>
    <col min="11265" max="11265" width="10.25" style="1" customWidth="1"/>
    <col min="11266" max="11266" width="49.5" style="1" customWidth="1"/>
    <col min="11267" max="11267" width="12.125" style="1" customWidth="1"/>
    <col min="11268" max="11268" width="15.375" style="1" customWidth="1"/>
    <col min="11269" max="11269" width="17.75" style="1" customWidth="1"/>
    <col min="11270" max="11270" width="18.875" style="1" customWidth="1"/>
    <col min="11271" max="11271" width="9.25" style="1" bestFit="1" customWidth="1"/>
    <col min="11272" max="11276" width="5.75" style="1" bestFit="1" customWidth="1"/>
    <col min="11277" max="11277" width="17.25" style="1" customWidth="1"/>
    <col min="11278" max="11278" width="9.25" style="1" bestFit="1" customWidth="1"/>
    <col min="11279" max="11283" width="5.75" style="1" bestFit="1" customWidth="1"/>
    <col min="11284" max="11284" width="14.875" style="1" customWidth="1"/>
    <col min="11285" max="11285" width="8.75" style="1" customWidth="1"/>
    <col min="11286" max="11289" width="6" style="1" customWidth="1"/>
    <col min="11290" max="11290" width="6.625" style="1" customWidth="1"/>
    <col min="11291" max="11291" width="17.625" style="1" customWidth="1"/>
    <col min="11292" max="11296" width="6" style="1" customWidth="1"/>
    <col min="11297" max="11297" width="6.375" style="1" customWidth="1"/>
    <col min="11298" max="11298" width="14.875" style="1" customWidth="1"/>
    <col min="11299" max="11299" width="8" style="1" customWidth="1"/>
    <col min="11300" max="11303" width="6" style="1" customWidth="1"/>
    <col min="11304" max="11304" width="5.125" style="1" customWidth="1"/>
    <col min="11305" max="11305" width="17" style="1" customWidth="1"/>
    <col min="11306" max="11310" width="6" style="1" customWidth="1"/>
    <col min="11311" max="11311" width="5.5" style="1" customWidth="1"/>
    <col min="11312" max="11312" width="12.875" style="1" customWidth="1"/>
    <col min="11313" max="11313" width="8.625" style="1" customWidth="1"/>
    <col min="11314" max="11318" width="6" style="1" customWidth="1"/>
    <col min="11319" max="11319" width="17.25" style="1" customWidth="1"/>
    <col min="11320" max="11324" width="6" style="1" customWidth="1"/>
    <col min="11325" max="11325" width="6.25" style="1" customWidth="1"/>
    <col min="11326" max="11326" width="16.5" style="1" customWidth="1"/>
    <col min="11327" max="11327" width="10" style="1" customWidth="1"/>
    <col min="11328" max="11332" width="6" style="1" customWidth="1"/>
    <col min="11333" max="11333" width="19.25" style="1" customWidth="1"/>
    <col min="11334" max="11338" width="6" style="1" customWidth="1"/>
    <col min="11339" max="11339" width="6.25" style="1" customWidth="1"/>
    <col min="11340" max="11340" width="16.75" style="1" customWidth="1"/>
    <col min="11341" max="11341" width="9.25" style="1" customWidth="1"/>
    <col min="11342" max="11345" width="6" style="1" customWidth="1"/>
    <col min="11346" max="11346" width="7" style="1" customWidth="1"/>
    <col min="11347" max="11347" width="17.5" style="1" customWidth="1"/>
    <col min="11348" max="11351" width="6" style="1" customWidth="1"/>
    <col min="11352" max="11352" width="6.875" style="1" customWidth="1"/>
    <col min="11353" max="11353" width="5.75" style="1" customWidth="1"/>
    <col min="11354" max="11354" width="16.625" style="1" customWidth="1"/>
    <col min="11355" max="11355" width="4.125" style="1" customWidth="1"/>
    <col min="11356" max="11356" width="3.75" style="1" customWidth="1"/>
    <col min="11357" max="11357" width="3.875" style="1" customWidth="1"/>
    <col min="11358" max="11358" width="4.5" style="1" customWidth="1"/>
    <col min="11359" max="11359" width="5" style="1" customWidth="1"/>
    <col min="11360" max="11360" width="5.5" style="1" customWidth="1"/>
    <col min="11361" max="11361" width="5.75" style="1" customWidth="1"/>
    <col min="11362" max="11362" width="5.5" style="1" customWidth="1"/>
    <col min="11363" max="11364" width="5" style="1" customWidth="1"/>
    <col min="11365" max="11365" width="12.875" style="1" customWidth="1"/>
    <col min="11366" max="11375" width="5" style="1" customWidth="1"/>
    <col min="11376" max="11520" width="9" style="1"/>
    <col min="11521" max="11521" width="10.25" style="1" customWidth="1"/>
    <col min="11522" max="11522" width="49.5" style="1" customWidth="1"/>
    <col min="11523" max="11523" width="12.125" style="1" customWidth="1"/>
    <col min="11524" max="11524" width="15.375" style="1" customWidth="1"/>
    <col min="11525" max="11525" width="17.75" style="1" customWidth="1"/>
    <col min="11526" max="11526" width="18.875" style="1" customWidth="1"/>
    <col min="11527" max="11527" width="9.25" style="1" bestFit="1" customWidth="1"/>
    <col min="11528" max="11532" width="5.75" style="1" bestFit="1" customWidth="1"/>
    <col min="11533" max="11533" width="17.25" style="1" customWidth="1"/>
    <col min="11534" max="11534" width="9.25" style="1" bestFit="1" customWidth="1"/>
    <col min="11535" max="11539" width="5.75" style="1" bestFit="1" customWidth="1"/>
    <col min="11540" max="11540" width="14.875" style="1" customWidth="1"/>
    <col min="11541" max="11541" width="8.75" style="1" customWidth="1"/>
    <col min="11542" max="11545" width="6" style="1" customWidth="1"/>
    <col min="11546" max="11546" width="6.625" style="1" customWidth="1"/>
    <col min="11547" max="11547" width="17.625" style="1" customWidth="1"/>
    <col min="11548" max="11552" width="6" style="1" customWidth="1"/>
    <col min="11553" max="11553" width="6.375" style="1" customWidth="1"/>
    <col min="11554" max="11554" width="14.875" style="1" customWidth="1"/>
    <col min="11555" max="11555" width="8" style="1" customWidth="1"/>
    <col min="11556" max="11559" width="6" style="1" customWidth="1"/>
    <col min="11560" max="11560" width="5.125" style="1" customWidth="1"/>
    <col min="11561" max="11561" width="17" style="1" customWidth="1"/>
    <col min="11562" max="11566" width="6" style="1" customWidth="1"/>
    <col min="11567" max="11567" width="5.5" style="1" customWidth="1"/>
    <col min="11568" max="11568" width="12.875" style="1" customWidth="1"/>
    <col min="11569" max="11569" width="8.625" style="1" customWidth="1"/>
    <col min="11570" max="11574" width="6" style="1" customWidth="1"/>
    <col min="11575" max="11575" width="17.25" style="1" customWidth="1"/>
    <col min="11576" max="11580" width="6" style="1" customWidth="1"/>
    <col min="11581" max="11581" width="6.25" style="1" customWidth="1"/>
    <col min="11582" max="11582" width="16.5" style="1" customWidth="1"/>
    <col min="11583" max="11583" width="10" style="1" customWidth="1"/>
    <col min="11584" max="11588" width="6" style="1" customWidth="1"/>
    <col min="11589" max="11589" width="19.25" style="1" customWidth="1"/>
    <col min="11590" max="11594" width="6" style="1" customWidth="1"/>
    <col min="11595" max="11595" width="6.25" style="1" customWidth="1"/>
    <col min="11596" max="11596" width="16.75" style="1" customWidth="1"/>
    <col min="11597" max="11597" width="9.25" style="1" customWidth="1"/>
    <col min="11598" max="11601" width="6" style="1" customWidth="1"/>
    <col min="11602" max="11602" width="7" style="1" customWidth="1"/>
    <col min="11603" max="11603" width="17.5" style="1" customWidth="1"/>
    <col min="11604" max="11607" width="6" style="1" customWidth="1"/>
    <col min="11608" max="11608" width="6.875" style="1" customWidth="1"/>
    <col min="11609" max="11609" width="5.75" style="1" customWidth="1"/>
    <col min="11610" max="11610" width="16.625" style="1" customWidth="1"/>
    <col min="11611" max="11611" width="4.125" style="1" customWidth="1"/>
    <col min="11612" max="11612" width="3.75" style="1" customWidth="1"/>
    <col min="11613" max="11613" width="3.875" style="1" customWidth="1"/>
    <col min="11614" max="11614" width="4.5" style="1" customWidth="1"/>
    <col min="11615" max="11615" width="5" style="1" customWidth="1"/>
    <col min="11616" max="11616" width="5.5" style="1" customWidth="1"/>
    <col min="11617" max="11617" width="5.75" style="1" customWidth="1"/>
    <col min="11618" max="11618" width="5.5" style="1" customWidth="1"/>
    <col min="11619" max="11620" width="5" style="1" customWidth="1"/>
    <col min="11621" max="11621" width="12.875" style="1" customWidth="1"/>
    <col min="11622" max="11631" width="5" style="1" customWidth="1"/>
    <col min="11632" max="11776" width="9" style="1"/>
    <col min="11777" max="11777" width="10.25" style="1" customWidth="1"/>
    <col min="11778" max="11778" width="49.5" style="1" customWidth="1"/>
    <col min="11779" max="11779" width="12.125" style="1" customWidth="1"/>
    <col min="11780" max="11780" width="15.375" style="1" customWidth="1"/>
    <col min="11781" max="11781" width="17.75" style="1" customWidth="1"/>
    <col min="11782" max="11782" width="18.875" style="1" customWidth="1"/>
    <col min="11783" max="11783" width="9.25" style="1" bestFit="1" customWidth="1"/>
    <col min="11784" max="11788" width="5.75" style="1" bestFit="1" customWidth="1"/>
    <col min="11789" max="11789" width="17.25" style="1" customWidth="1"/>
    <col min="11790" max="11790" width="9.25" style="1" bestFit="1" customWidth="1"/>
    <col min="11791" max="11795" width="5.75" style="1" bestFit="1" customWidth="1"/>
    <col min="11796" max="11796" width="14.875" style="1" customWidth="1"/>
    <col min="11797" max="11797" width="8.75" style="1" customWidth="1"/>
    <col min="11798" max="11801" width="6" style="1" customWidth="1"/>
    <col min="11802" max="11802" width="6.625" style="1" customWidth="1"/>
    <col min="11803" max="11803" width="17.625" style="1" customWidth="1"/>
    <col min="11804" max="11808" width="6" style="1" customWidth="1"/>
    <col min="11809" max="11809" width="6.375" style="1" customWidth="1"/>
    <col min="11810" max="11810" width="14.875" style="1" customWidth="1"/>
    <col min="11811" max="11811" width="8" style="1" customWidth="1"/>
    <col min="11812" max="11815" width="6" style="1" customWidth="1"/>
    <col min="11816" max="11816" width="5.125" style="1" customWidth="1"/>
    <col min="11817" max="11817" width="17" style="1" customWidth="1"/>
    <col min="11818" max="11822" width="6" style="1" customWidth="1"/>
    <col min="11823" max="11823" width="5.5" style="1" customWidth="1"/>
    <col min="11824" max="11824" width="12.875" style="1" customWidth="1"/>
    <col min="11825" max="11825" width="8.625" style="1" customWidth="1"/>
    <col min="11826" max="11830" width="6" style="1" customWidth="1"/>
    <col min="11831" max="11831" width="17.25" style="1" customWidth="1"/>
    <col min="11832" max="11836" width="6" style="1" customWidth="1"/>
    <col min="11837" max="11837" width="6.25" style="1" customWidth="1"/>
    <col min="11838" max="11838" width="16.5" style="1" customWidth="1"/>
    <col min="11839" max="11839" width="10" style="1" customWidth="1"/>
    <col min="11840" max="11844" width="6" style="1" customWidth="1"/>
    <col min="11845" max="11845" width="19.25" style="1" customWidth="1"/>
    <col min="11846" max="11850" width="6" style="1" customWidth="1"/>
    <col min="11851" max="11851" width="6.25" style="1" customWidth="1"/>
    <col min="11852" max="11852" width="16.75" style="1" customWidth="1"/>
    <col min="11853" max="11853" width="9.25" style="1" customWidth="1"/>
    <col min="11854" max="11857" width="6" style="1" customWidth="1"/>
    <col min="11858" max="11858" width="7" style="1" customWidth="1"/>
    <col min="11859" max="11859" width="17.5" style="1" customWidth="1"/>
    <col min="11860" max="11863" width="6" style="1" customWidth="1"/>
    <col min="11864" max="11864" width="6.875" style="1" customWidth="1"/>
    <col min="11865" max="11865" width="5.75" style="1" customWidth="1"/>
    <col min="11866" max="11866" width="16.625" style="1" customWidth="1"/>
    <col min="11867" max="11867" width="4.125" style="1" customWidth="1"/>
    <col min="11868" max="11868" width="3.75" style="1" customWidth="1"/>
    <col min="11869" max="11869" width="3.875" style="1" customWidth="1"/>
    <col min="11870" max="11870" width="4.5" style="1" customWidth="1"/>
    <col min="11871" max="11871" width="5" style="1" customWidth="1"/>
    <col min="11872" max="11872" width="5.5" style="1" customWidth="1"/>
    <col min="11873" max="11873" width="5.75" style="1" customWidth="1"/>
    <col min="11874" max="11874" width="5.5" style="1" customWidth="1"/>
    <col min="11875" max="11876" width="5" style="1" customWidth="1"/>
    <col min="11877" max="11877" width="12.875" style="1" customWidth="1"/>
    <col min="11878" max="11887" width="5" style="1" customWidth="1"/>
    <col min="11888" max="12032" width="9" style="1"/>
    <col min="12033" max="12033" width="10.25" style="1" customWidth="1"/>
    <col min="12034" max="12034" width="49.5" style="1" customWidth="1"/>
    <col min="12035" max="12035" width="12.125" style="1" customWidth="1"/>
    <col min="12036" max="12036" width="15.375" style="1" customWidth="1"/>
    <col min="12037" max="12037" width="17.75" style="1" customWidth="1"/>
    <col min="12038" max="12038" width="18.875" style="1" customWidth="1"/>
    <col min="12039" max="12039" width="9.25" style="1" bestFit="1" customWidth="1"/>
    <col min="12040" max="12044" width="5.75" style="1" bestFit="1" customWidth="1"/>
    <col min="12045" max="12045" width="17.25" style="1" customWidth="1"/>
    <col min="12046" max="12046" width="9.25" style="1" bestFit="1" customWidth="1"/>
    <col min="12047" max="12051" width="5.75" style="1" bestFit="1" customWidth="1"/>
    <col min="12052" max="12052" width="14.875" style="1" customWidth="1"/>
    <col min="12053" max="12053" width="8.75" style="1" customWidth="1"/>
    <col min="12054" max="12057" width="6" style="1" customWidth="1"/>
    <col min="12058" max="12058" width="6.625" style="1" customWidth="1"/>
    <col min="12059" max="12059" width="17.625" style="1" customWidth="1"/>
    <col min="12060" max="12064" width="6" style="1" customWidth="1"/>
    <col min="12065" max="12065" width="6.375" style="1" customWidth="1"/>
    <col min="12066" max="12066" width="14.875" style="1" customWidth="1"/>
    <col min="12067" max="12067" width="8" style="1" customWidth="1"/>
    <col min="12068" max="12071" width="6" style="1" customWidth="1"/>
    <col min="12072" max="12072" width="5.125" style="1" customWidth="1"/>
    <col min="12073" max="12073" width="17" style="1" customWidth="1"/>
    <col min="12074" max="12078" width="6" style="1" customWidth="1"/>
    <col min="12079" max="12079" width="5.5" style="1" customWidth="1"/>
    <col min="12080" max="12080" width="12.875" style="1" customWidth="1"/>
    <col min="12081" max="12081" width="8.625" style="1" customWidth="1"/>
    <col min="12082" max="12086" width="6" style="1" customWidth="1"/>
    <col min="12087" max="12087" width="17.25" style="1" customWidth="1"/>
    <col min="12088" max="12092" width="6" style="1" customWidth="1"/>
    <col min="12093" max="12093" width="6.25" style="1" customWidth="1"/>
    <col min="12094" max="12094" width="16.5" style="1" customWidth="1"/>
    <col min="12095" max="12095" width="10" style="1" customWidth="1"/>
    <col min="12096" max="12100" width="6" style="1" customWidth="1"/>
    <col min="12101" max="12101" width="19.25" style="1" customWidth="1"/>
    <col min="12102" max="12106" width="6" style="1" customWidth="1"/>
    <col min="12107" max="12107" width="6.25" style="1" customWidth="1"/>
    <col min="12108" max="12108" width="16.75" style="1" customWidth="1"/>
    <col min="12109" max="12109" width="9.25" style="1" customWidth="1"/>
    <col min="12110" max="12113" width="6" style="1" customWidth="1"/>
    <col min="12114" max="12114" width="7" style="1" customWidth="1"/>
    <col min="12115" max="12115" width="17.5" style="1" customWidth="1"/>
    <col min="12116" max="12119" width="6" style="1" customWidth="1"/>
    <col min="12120" max="12120" width="6.875" style="1" customWidth="1"/>
    <col min="12121" max="12121" width="5.75" style="1" customWidth="1"/>
    <col min="12122" max="12122" width="16.625" style="1" customWidth="1"/>
    <col min="12123" max="12123" width="4.125" style="1" customWidth="1"/>
    <col min="12124" max="12124" width="3.75" style="1" customWidth="1"/>
    <col min="12125" max="12125" width="3.875" style="1" customWidth="1"/>
    <col min="12126" max="12126" width="4.5" style="1" customWidth="1"/>
    <col min="12127" max="12127" width="5" style="1" customWidth="1"/>
    <col min="12128" max="12128" width="5.5" style="1" customWidth="1"/>
    <col min="12129" max="12129" width="5.75" style="1" customWidth="1"/>
    <col min="12130" max="12130" width="5.5" style="1" customWidth="1"/>
    <col min="12131" max="12132" width="5" style="1" customWidth="1"/>
    <col min="12133" max="12133" width="12.875" style="1" customWidth="1"/>
    <col min="12134" max="12143" width="5" style="1" customWidth="1"/>
    <col min="12144" max="12288" width="9" style="1"/>
    <col min="12289" max="12289" width="10.25" style="1" customWidth="1"/>
    <col min="12290" max="12290" width="49.5" style="1" customWidth="1"/>
    <col min="12291" max="12291" width="12.125" style="1" customWidth="1"/>
    <col min="12292" max="12292" width="15.375" style="1" customWidth="1"/>
    <col min="12293" max="12293" width="17.75" style="1" customWidth="1"/>
    <col min="12294" max="12294" width="18.875" style="1" customWidth="1"/>
    <col min="12295" max="12295" width="9.25" style="1" bestFit="1" customWidth="1"/>
    <col min="12296" max="12300" width="5.75" style="1" bestFit="1" customWidth="1"/>
    <col min="12301" max="12301" width="17.25" style="1" customWidth="1"/>
    <col min="12302" max="12302" width="9.25" style="1" bestFit="1" customWidth="1"/>
    <col min="12303" max="12307" width="5.75" style="1" bestFit="1" customWidth="1"/>
    <col min="12308" max="12308" width="14.875" style="1" customWidth="1"/>
    <col min="12309" max="12309" width="8.75" style="1" customWidth="1"/>
    <col min="12310" max="12313" width="6" style="1" customWidth="1"/>
    <col min="12314" max="12314" width="6.625" style="1" customWidth="1"/>
    <col min="12315" max="12315" width="17.625" style="1" customWidth="1"/>
    <col min="12316" max="12320" width="6" style="1" customWidth="1"/>
    <col min="12321" max="12321" width="6.375" style="1" customWidth="1"/>
    <col min="12322" max="12322" width="14.875" style="1" customWidth="1"/>
    <col min="12323" max="12323" width="8" style="1" customWidth="1"/>
    <col min="12324" max="12327" width="6" style="1" customWidth="1"/>
    <col min="12328" max="12328" width="5.125" style="1" customWidth="1"/>
    <col min="12329" max="12329" width="17" style="1" customWidth="1"/>
    <col min="12330" max="12334" width="6" style="1" customWidth="1"/>
    <col min="12335" max="12335" width="5.5" style="1" customWidth="1"/>
    <col min="12336" max="12336" width="12.875" style="1" customWidth="1"/>
    <col min="12337" max="12337" width="8.625" style="1" customWidth="1"/>
    <col min="12338" max="12342" width="6" style="1" customWidth="1"/>
    <col min="12343" max="12343" width="17.25" style="1" customWidth="1"/>
    <col min="12344" max="12348" width="6" style="1" customWidth="1"/>
    <col min="12349" max="12349" width="6.25" style="1" customWidth="1"/>
    <col min="12350" max="12350" width="16.5" style="1" customWidth="1"/>
    <col min="12351" max="12351" width="10" style="1" customWidth="1"/>
    <col min="12352" max="12356" width="6" style="1" customWidth="1"/>
    <col min="12357" max="12357" width="19.25" style="1" customWidth="1"/>
    <col min="12358" max="12362" width="6" style="1" customWidth="1"/>
    <col min="12363" max="12363" width="6.25" style="1" customWidth="1"/>
    <col min="12364" max="12364" width="16.75" style="1" customWidth="1"/>
    <col min="12365" max="12365" width="9.25" style="1" customWidth="1"/>
    <col min="12366" max="12369" width="6" style="1" customWidth="1"/>
    <col min="12370" max="12370" width="7" style="1" customWidth="1"/>
    <col min="12371" max="12371" width="17.5" style="1" customWidth="1"/>
    <col min="12372" max="12375" width="6" style="1" customWidth="1"/>
    <col min="12376" max="12376" width="6.875" style="1" customWidth="1"/>
    <col min="12377" max="12377" width="5.75" style="1" customWidth="1"/>
    <col min="12378" max="12378" width="16.625" style="1" customWidth="1"/>
    <col min="12379" max="12379" width="4.125" style="1" customWidth="1"/>
    <col min="12380" max="12380" width="3.75" style="1" customWidth="1"/>
    <col min="12381" max="12381" width="3.875" style="1" customWidth="1"/>
    <col min="12382" max="12382" width="4.5" style="1" customWidth="1"/>
    <col min="12383" max="12383" width="5" style="1" customWidth="1"/>
    <col min="12384" max="12384" width="5.5" style="1" customWidth="1"/>
    <col min="12385" max="12385" width="5.75" style="1" customWidth="1"/>
    <col min="12386" max="12386" width="5.5" style="1" customWidth="1"/>
    <col min="12387" max="12388" width="5" style="1" customWidth="1"/>
    <col min="12389" max="12389" width="12.875" style="1" customWidth="1"/>
    <col min="12390" max="12399" width="5" style="1" customWidth="1"/>
    <col min="12400" max="12544" width="9" style="1"/>
    <col min="12545" max="12545" width="10.25" style="1" customWidth="1"/>
    <col min="12546" max="12546" width="49.5" style="1" customWidth="1"/>
    <col min="12547" max="12547" width="12.125" style="1" customWidth="1"/>
    <col min="12548" max="12548" width="15.375" style="1" customWidth="1"/>
    <col min="12549" max="12549" width="17.75" style="1" customWidth="1"/>
    <col min="12550" max="12550" width="18.875" style="1" customWidth="1"/>
    <col min="12551" max="12551" width="9.25" style="1" bestFit="1" customWidth="1"/>
    <col min="12552" max="12556" width="5.75" style="1" bestFit="1" customWidth="1"/>
    <col min="12557" max="12557" width="17.25" style="1" customWidth="1"/>
    <col min="12558" max="12558" width="9.25" style="1" bestFit="1" customWidth="1"/>
    <col min="12559" max="12563" width="5.75" style="1" bestFit="1" customWidth="1"/>
    <col min="12564" max="12564" width="14.875" style="1" customWidth="1"/>
    <col min="12565" max="12565" width="8.75" style="1" customWidth="1"/>
    <col min="12566" max="12569" width="6" style="1" customWidth="1"/>
    <col min="12570" max="12570" width="6.625" style="1" customWidth="1"/>
    <col min="12571" max="12571" width="17.625" style="1" customWidth="1"/>
    <col min="12572" max="12576" width="6" style="1" customWidth="1"/>
    <col min="12577" max="12577" width="6.375" style="1" customWidth="1"/>
    <col min="12578" max="12578" width="14.875" style="1" customWidth="1"/>
    <col min="12579" max="12579" width="8" style="1" customWidth="1"/>
    <col min="12580" max="12583" width="6" style="1" customWidth="1"/>
    <col min="12584" max="12584" width="5.125" style="1" customWidth="1"/>
    <col min="12585" max="12585" width="17" style="1" customWidth="1"/>
    <col min="12586" max="12590" width="6" style="1" customWidth="1"/>
    <col min="12591" max="12591" width="5.5" style="1" customWidth="1"/>
    <col min="12592" max="12592" width="12.875" style="1" customWidth="1"/>
    <col min="12593" max="12593" width="8.625" style="1" customWidth="1"/>
    <col min="12594" max="12598" width="6" style="1" customWidth="1"/>
    <col min="12599" max="12599" width="17.25" style="1" customWidth="1"/>
    <col min="12600" max="12604" width="6" style="1" customWidth="1"/>
    <col min="12605" max="12605" width="6.25" style="1" customWidth="1"/>
    <col min="12606" max="12606" width="16.5" style="1" customWidth="1"/>
    <col min="12607" max="12607" width="10" style="1" customWidth="1"/>
    <col min="12608" max="12612" width="6" style="1" customWidth="1"/>
    <col min="12613" max="12613" width="19.25" style="1" customWidth="1"/>
    <col min="12614" max="12618" width="6" style="1" customWidth="1"/>
    <col min="12619" max="12619" width="6.25" style="1" customWidth="1"/>
    <col min="12620" max="12620" width="16.75" style="1" customWidth="1"/>
    <col min="12621" max="12621" width="9.25" style="1" customWidth="1"/>
    <col min="12622" max="12625" width="6" style="1" customWidth="1"/>
    <col min="12626" max="12626" width="7" style="1" customWidth="1"/>
    <col min="12627" max="12627" width="17.5" style="1" customWidth="1"/>
    <col min="12628" max="12631" width="6" style="1" customWidth="1"/>
    <col min="12632" max="12632" width="6.875" style="1" customWidth="1"/>
    <col min="12633" max="12633" width="5.75" style="1" customWidth="1"/>
    <col min="12634" max="12634" width="16.625" style="1" customWidth="1"/>
    <col min="12635" max="12635" width="4.125" style="1" customWidth="1"/>
    <col min="12636" max="12636" width="3.75" style="1" customWidth="1"/>
    <col min="12637" max="12637" width="3.875" style="1" customWidth="1"/>
    <col min="12638" max="12638" width="4.5" style="1" customWidth="1"/>
    <col min="12639" max="12639" width="5" style="1" customWidth="1"/>
    <col min="12640" max="12640" width="5.5" style="1" customWidth="1"/>
    <col min="12641" max="12641" width="5.75" style="1" customWidth="1"/>
    <col min="12642" max="12642" width="5.5" style="1" customWidth="1"/>
    <col min="12643" max="12644" width="5" style="1" customWidth="1"/>
    <col min="12645" max="12645" width="12.875" style="1" customWidth="1"/>
    <col min="12646" max="12655" width="5" style="1" customWidth="1"/>
    <col min="12656" max="12800" width="9" style="1"/>
    <col min="12801" max="12801" width="10.25" style="1" customWidth="1"/>
    <col min="12802" max="12802" width="49.5" style="1" customWidth="1"/>
    <col min="12803" max="12803" width="12.125" style="1" customWidth="1"/>
    <col min="12804" max="12804" width="15.375" style="1" customWidth="1"/>
    <col min="12805" max="12805" width="17.75" style="1" customWidth="1"/>
    <col min="12806" max="12806" width="18.875" style="1" customWidth="1"/>
    <col min="12807" max="12807" width="9.25" style="1" bestFit="1" customWidth="1"/>
    <col min="12808" max="12812" width="5.75" style="1" bestFit="1" customWidth="1"/>
    <col min="12813" max="12813" width="17.25" style="1" customWidth="1"/>
    <col min="12814" max="12814" width="9.25" style="1" bestFit="1" customWidth="1"/>
    <col min="12815" max="12819" width="5.75" style="1" bestFit="1" customWidth="1"/>
    <col min="12820" max="12820" width="14.875" style="1" customWidth="1"/>
    <col min="12821" max="12821" width="8.75" style="1" customWidth="1"/>
    <col min="12822" max="12825" width="6" style="1" customWidth="1"/>
    <col min="12826" max="12826" width="6.625" style="1" customWidth="1"/>
    <col min="12827" max="12827" width="17.625" style="1" customWidth="1"/>
    <col min="12828" max="12832" width="6" style="1" customWidth="1"/>
    <col min="12833" max="12833" width="6.375" style="1" customWidth="1"/>
    <col min="12834" max="12834" width="14.875" style="1" customWidth="1"/>
    <col min="12835" max="12835" width="8" style="1" customWidth="1"/>
    <col min="12836" max="12839" width="6" style="1" customWidth="1"/>
    <col min="12840" max="12840" width="5.125" style="1" customWidth="1"/>
    <col min="12841" max="12841" width="17" style="1" customWidth="1"/>
    <col min="12842" max="12846" width="6" style="1" customWidth="1"/>
    <col min="12847" max="12847" width="5.5" style="1" customWidth="1"/>
    <col min="12848" max="12848" width="12.875" style="1" customWidth="1"/>
    <col min="12849" max="12849" width="8.625" style="1" customWidth="1"/>
    <col min="12850" max="12854" width="6" style="1" customWidth="1"/>
    <col min="12855" max="12855" width="17.25" style="1" customWidth="1"/>
    <col min="12856" max="12860" width="6" style="1" customWidth="1"/>
    <col min="12861" max="12861" width="6.25" style="1" customWidth="1"/>
    <col min="12862" max="12862" width="16.5" style="1" customWidth="1"/>
    <col min="12863" max="12863" width="10" style="1" customWidth="1"/>
    <col min="12864" max="12868" width="6" style="1" customWidth="1"/>
    <col min="12869" max="12869" width="19.25" style="1" customWidth="1"/>
    <col min="12870" max="12874" width="6" style="1" customWidth="1"/>
    <col min="12875" max="12875" width="6.25" style="1" customWidth="1"/>
    <col min="12876" max="12876" width="16.75" style="1" customWidth="1"/>
    <col min="12877" max="12877" width="9.25" style="1" customWidth="1"/>
    <col min="12878" max="12881" width="6" style="1" customWidth="1"/>
    <col min="12882" max="12882" width="7" style="1" customWidth="1"/>
    <col min="12883" max="12883" width="17.5" style="1" customWidth="1"/>
    <col min="12884" max="12887" width="6" style="1" customWidth="1"/>
    <col min="12888" max="12888" width="6.875" style="1" customWidth="1"/>
    <col min="12889" max="12889" width="5.75" style="1" customWidth="1"/>
    <col min="12890" max="12890" width="16.625" style="1" customWidth="1"/>
    <col min="12891" max="12891" width="4.125" style="1" customWidth="1"/>
    <col min="12892" max="12892" width="3.75" style="1" customWidth="1"/>
    <col min="12893" max="12893" width="3.875" style="1" customWidth="1"/>
    <col min="12894" max="12894" width="4.5" style="1" customWidth="1"/>
    <col min="12895" max="12895" width="5" style="1" customWidth="1"/>
    <col min="12896" max="12896" width="5.5" style="1" customWidth="1"/>
    <col min="12897" max="12897" width="5.75" style="1" customWidth="1"/>
    <col min="12898" max="12898" width="5.5" style="1" customWidth="1"/>
    <col min="12899" max="12900" width="5" style="1" customWidth="1"/>
    <col min="12901" max="12901" width="12.875" style="1" customWidth="1"/>
    <col min="12902" max="12911" width="5" style="1" customWidth="1"/>
    <col min="12912" max="13056" width="9" style="1"/>
    <col min="13057" max="13057" width="10.25" style="1" customWidth="1"/>
    <col min="13058" max="13058" width="49.5" style="1" customWidth="1"/>
    <col min="13059" max="13059" width="12.125" style="1" customWidth="1"/>
    <col min="13060" max="13060" width="15.375" style="1" customWidth="1"/>
    <col min="13061" max="13061" width="17.75" style="1" customWidth="1"/>
    <col min="13062" max="13062" width="18.875" style="1" customWidth="1"/>
    <col min="13063" max="13063" width="9.25" style="1" bestFit="1" customWidth="1"/>
    <col min="13064" max="13068" width="5.75" style="1" bestFit="1" customWidth="1"/>
    <col min="13069" max="13069" width="17.25" style="1" customWidth="1"/>
    <col min="13070" max="13070" width="9.25" style="1" bestFit="1" customWidth="1"/>
    <col min="13071" max="13075" width="5.75" style="1" bestFit="1" customWidth="1"/>
    <col min="13076" max="13076" width="14.875" style="1" customWidth="1"/>
    <col min="13077" max="13077" width="8.75" style="1" customWidth="1"/>
    <col min="13078" max="13081" width="6" style="1" customWidth="1"/>
    <col min="13082" max="13082" width="6.625" style="1" customWidth="1"/>
    <col min="13083" max="13083" width="17.625" style="1" customWidth="1"/>
    <col min="13084" max="13088" width="6" style="1" customWidth="1"/>
    <col min="13089" max="13089" width="6.375" style="1" customWidth="1"/>
    <col min="13090" max="13090" width="14.875" style="1" customWidth="1"/>
    <col min="13091" max="13091" width="8" style="1" customWidth="1"/>
    <col min="13092" max="13095" width="6" style="1" customWidth="1"/>
    <col min="13096" max="13096" width="5.125" style="1" customWidth="1"/>
    <col min="13097" max="13097" width="17" style="1" customWidth="1"/>
    <col min="13098" max="13102" width="6" style="1" customWidth="1"/>
    <col min="13103" max="13103" width="5.5" style="1" customWidth="1"/>
    <col min="13104" max="13104" width="12.875" style="1" customWidth="1"/>
    <col min="13105" max="13105" width="8.625" style="1" customWidth="1"/>
    <col min="13106" max="13110" width="6" style="1" customWidth="1"/>
    <col min="13111" max="13111" width="17.25" style="1" customWidth="1"/>
    <col min="13112" max="13116" width="6" style="1" customWidth="1"/>
    <col min="13117" max="13117" width="6.25" style="1" customWidth="1"/>
    <col min="13118" max="13118" width="16.5" style="1" customWidth="1"/>
    <col min="13119" max="13119" width="10" style="1" customWidth="1"/>
    <col min="13120" max="13124" width="6" style="1" customWidth="1"/>
    <col min="13125" max="13125" width="19.25" style="1" customWidth="1"/>
    <col min="13126" max="13130" width="6" style="1" customWidth="1"/>
    <col min="13131" max="13131" width="6.25" style="1" customWidth="1"/>
    <col min="13132" max="13132" width="16.75" style="1" customWidth="1"/>
    <col min="13133" max="13133" width="9.25" style="1" customWidth="1"/>
    <col min="13134" max="13137" width="6" style="1" customWidth="1"/>
    <col min="13138" max="13138" width="7" style="1" customWidth="1"/>
    <col min="13139" max="13139" width="17.5" style="1" customWidth="1"/>
    <col min="13140" max="13143" width="6" style="1" customWidth="1"/>
    <col min="13144" max="13144" width="6.875" style="1" customWidth="1"/>
    <col min="13145" max="13145" width="5.75" style="1" customWidth="1"/>
    <col min="13146" max="13146" width="16.625" style="1" customWidth="1"/>
    <col min="13147" max="13147" width="4.125" style="1" customWidth="1"/>
    <col min="13148" max="13148" width="3.75" style="1" customWidth="1"/>
    <col min="13149" max="13149" width="3.875" style="1" customWidth="1"/>
    <col min="13150" max="13150" width="4.5" style="1" customWidth="1"/>
    <col min="13151" max="13151" width="5" style="1" customWidth="1"/>
    <col min="13152" max="13152" width="5.5" style="1" customWidth="1"/>
    <col min="13153" max="13153" width="5.75" style="1" customWidth="1"/>
    <col min="13154" max="13154" width="5.5" style="1" customWidth="1"/>
    <col min="13155" max="13156" width="5" style="1" customWidth="1"/>
    <col min="13157" max="13157" width="12.875" style="1" customWidth="1"/>
    <col min="13158" max="13167" width="5" style="1" customWidth="1"/>
    <col min="13168" max="13312" width="9" style="1"/>
    <col min="13313" max="13313" width="10.25" style="1" customWidth="1"/>
    <col min="13314" max="13314" width="49.5" style="1" customWidth="1"/>
    <col min="13315" max="13315" width="12.125" style="1" customWidth="1"/>
    <col min="13316" max="13316" width="15.375" style="1" customWidth="1"/>
    <col min="13317" max="13317" width="17.75" style="1" customWidth="1"/>
    <col min="13318" max="13318" width="18.875" style="1" customWidth="1"/>
    <col min="13319" max="13319" width="9.25" style="1" bestFit="1" customWidth="1"/>
    <col min="13320" max="13324" width="5.75" style="1" bestFit="1" customWidth="1"/>
    <col min="13325" max="13325" width="17.25" style="1" customWidth="1"/>
    <col min="13326" max="13326" width="9.25" style="1" bestFit="1" customWidth="1"/>
    <col min="13327" max="13331" width="5.75" style="1" bestFit="1" customWidth="1"/>
    <col min="13332" max="13332" width="14.875" style="1" customWidth="1"/>
    <col min="13333" max="13333" width="8.75" style="1" customWidth="1"/>
    <col min="13334" max="13337" width="6" style="1" customWidth="1"/>
    <col min="13338" max="13338" width="6.625" style="1" customWidth="1"/>
    <col min="13339" max="13339" width="17.625" style="1" customWidth="1"/>
    <col min="13340" max="13344" width="6" style="1" customWidth="1"/>
    <col min="13345" max="13345" width="6.375" style="1" customWidth="1"/>
    <col min="13346" max="13346" width="14.875" style="1" customWidth="1"/>
    <col min="13347" max="13347" width="8" style="1" customWidth="1"/>
    <col min="13348" max="13351" width="6" style="1" customWidth="1"/>
    <col min="13352" max="13352" width="5.125" style="1" customWidth="1"/>
    <col min="13353" max="13353" width="17" style="1" customWidth="1"/>
    <col min="13354" max="13358" width="6" style="1" customWidth="1"/>
    <col min="13359" max="13359" width="5.5" style="1" customWidth="1"/>
    <col min="13360" max="13360" width="12.875" style="1" customWidth="1"/>
    <col min="13361" max="13361" width="8.625" style="1" customWidth="1"/>
    <col min="13362" max="13366" width="6" style="1" customWidth="1"/>
    <col min="13367" max="13367" width="17.25" style="1" customWidth="1"/>
    <col min="13368" max="13372" width="6" style="1" customWidth="1"/>
    <col min="13373" max="13373" width="6.25" style="1" customWidth="1"/>
    <col min="13374" max="13374" width="16.5" style="1" customWidth="1"/>
    <col min="13375" max="13375" width="10" style="1" customWidth="1"/>
    <col min="13376" max="13380" width="6" style="1" customWidth="1"/>
    <col min="13381" max="13381" width="19.25" style="1" customWidth="1"/>
    <col min="13382" max="13386" width="6" style="1" customWidth="1"/>
    <col min="13387" max="13387" width="6.25" style="1" customWidth="1"/>
    <col min="13388" max="13388" width="16.75" style="1" customWidth="1"/>
    <col min="13389" max="13389" width="9.25" style="1" customWidth="1"/>
    <col min="13390" max="13393" width="6" style="1" customWidth="1"/>
    <col min="13394" max="13394" width="7" style="1" customWidth="1"/>
    <col min="13395" max="13395" width="17.5" style="1" customWidth="1"/>
    <col min="13396" max="13399" width="6" style="1" customWidth="1"/>
    <col min="13400" max="13400" width="6.875" style="1" customWidth="1"/>
    <col min="13401" max="13401" width="5.75" style="1" customWidth="1"/>
    <col min="13402" max="13402" width="16.625" style="1" customWidth="1"/>
    <col min="13403" max="13403" width="4.125" style="1" customWidth="1"/>
    <col min="13404" max="13404" width="3.75" style="1" customWidth="1"/>
    <col min="13405" max="13405" width="3.875" style="1" customWidth="1"/>
    <col min="13406" max="13406" width="4.5" style="1" customWidth="1"/>
    <col min="13407" max="13407" width="5" style="1" customWidth="1"/>
    <col min="13408" max="13408" width="5.5" style="1" customWidth="1"/>
    <col min="13409" max="13409" width="5.75" style="1" customWidth="1"/>
    <col min="13410" max="13410" width="5.5" style="1" customWidth="1"/>
    <col min="13411" max="13412" width="5" style="1" customWidth="1"/>
    <col min="13413" max="13413" width="12.875" style="1" customWidth="1"/>
    <col min="13414" max="13423" width="5" style="1" customWidth="1"/>
    <col min="13424" max="13568" width="9" style="1"/>
    <col min="13569" max="13569" width="10.25" style="1" customWidth="1"/>
    <col min="13570" max="13570" width="49.5" style="1" customWidth="1"/>
    <col min="13571" max="13571" width="12.125" style="1" customWidth="1"/>
    <col min="13572" max="13572" width="15.375" style="1" customWidth="1"/>
    <col min="13573" max="13573" width="17.75" style="1" customWidth="1"/>
    <col min="13574" max="13574" width="18.875" style="1" customWidth="1"/>
    <col min="13575" max="13575" width="9.25" style="1" bestFit="1" customWidth="1"/>
    <col min="13576" max="13580" width="5.75" style="1" bestFit="1" customWidth="1"/>
    <col min="13581" max="13581" width="17.25" style="1" customWidth="1"/>
    <col min="13582" max="13582" width="9.25" style="1" bestFit="1" customWidth="1"/>
    <col min="13583" max="13587" width="5.75" style="1" bestFit="1" customWidth="1"/>
    <col min="13588" max="13588" width="14.875" style="1" customWidth="1"/>
    <col min="13589" max="13589" width="8.75" style="1" customWidth="1"/>
    <col min="13590" max="13593" width="6" style="1" customWidth="1"/>
    <col min="13594" max="13594" width="6.625" style="1" customWidth="1"/>
    <col min="13595" max="13595" width="17.625" style="1" customWidth="1"/>
    <col min="13596" max="13600" width="6" style="1" customWidth="1"/>
    <col min="13601" max="13601" width="6.375" style="1" customWidth="1"/>
    <col min="13602" max="13602" width="14.875" style="1" customWidth="1"/>
    <col min="13603" max="13603" width="8" style="1" customWidth="1"/>
    <col min="13604" max="13607" width="6" style="1" customWidth="1"/>
    <col min="13608" max="13608" width="5.125" style="1" customWidth="1"/>
    <col min="13609" max="13609" width="17" style="1" customWidth="1"/>
    <col min="13610" max="13614" width="6" style="1" customWidth="1"/>
    <col min="13615" max="13615" width="5.5" style="1" customWidth="1"/>
    <col min="13616" max="13616" width="12.875" style="1" customWidth="1"/>
    <col min="13617" max="13617" width="8.625" style="1" customWidth="1"/>
    <col min="13618" max="13622" width="6" style="1" customWidth="1"/>
    <col min="13623" max="13623" width="17.25" style="1" customWidth="1"/>
    <col min="13624" max="13628" width="6" style="1" customWidth="1"/>
    <col min="13629" max="13629" width="6.25" style="1" customWidth="1"/>
    <col min="13630" max="13630" width="16.5" style="1" customWidth="1"/>
    <col min="13631" max="13631" width="10" style="1" customWidth="1"/>
    <col min="13632" max="13636" width="6" style="1" customWidth="1"/>
    <col min="13637" max="13637" width="19.25" style="1" customWidth="1"/>
    <col min="13638" max="13642" width="6" style="1" customWidth="1"/>
    <col min="13643" max="13643" width="6.25" style="1" customWidth="1"/>
    <col min="13644" max="13644" width="16.75" style="1" customWidth="1"/>
    <col min="13645" max="13645" width="9.25" style="1" customWidth="1"/>
    <col min="13646" max="13649" width="6" style="1" customWidth="1"/>
    <col min="13650" max="13650" width="7" style="1" customWidth="1"/>
    <col min="13651" max="13651" width="17.5" style="1" customWidth="1"/>
    <col min="13652" max="13655" width="6" style="1" customWidth="1"/>
    <col min="13656" max="13656" width="6.875" style="1" customWidth="1"/>
    <col min="13657" max="13657" width="5.75" style="1" customWidth="1"/>
    <col min="13658" max="13658" width="16.625" style="1" customWidth="1"/>
    <col min="13659" max="13659" width="4.125" style="1" customWidth="1"/>
    <col min="13660" max="13660" width="3.75" style="1" customWidth="1"/>
    <col min="13661" max="13661" width="3.875" style="1" customWidth="1"/>
    <col min="13662" max="13662" width="4.5" style="1" customWidth="1"/>
    <col min="13663" max="13663" width="5" style="1" customWidth="1"/>
    <col min="13664" max="13664" width="5.5" style="1" customWidth="1"/>
    <col min="13665" max="13665" width="5.75" style="1" customWidth="1"/>
    <col min="13666" max="13666" width="5.5" style="1" customWidth="1"/>
    <col min="13667" max="13668" width="5" style="1" customWidth="1"/>
    <col min="13669" max="13669" width="12.875" style="1" customWidth="1"/>
    <col min="13670" max="13679" width="5" style="1" customWidth="1"/>
    <col min="13680" max="13824" width="9" style="1"/>
    <col min="13825" max="13825" width="10.25" style="1" customWidth="1"/>
    <col min="13826" max="13826" width="49.5" style="1" customWidth="1"/>
    <col min="13827" max="13827" width="12.125" style="1" customWidth="1"/>
    <col min="13828" max="13828" width="15.375" style="1" customWidth="1"/>
    <col min="13829" max="13829" width="17.75" style="1" customWidth="1"/>
    <col min="13830" max="13830" width="18.875" style="1" customWidth="1"/>
    <col min="13831" max="13831" width="9.25" style="1" bestFit="1" customWidth="1"/>
    <col min="13832" max="13836" width="5.75" style="1" bestFit="1" customWidth="1"/>
    <col min="13837" max="13837" width="17.25" style="1" customWidth="1"/>
    <col min="13838" max="13838" width="9.25" style="1" bestFit="1" customWidth="1"/>
    <col min="13839" max="13843" width="5.75" style="1" bestFit="1" customWidth="1"/>
    <col min="13844" max="13844" width="14.875" style="1" customWidth="1"/>
    <col min="13845" max="13845" width="8.75" style="1" customWidth="1"/>
    <col min="13846" max="13849" width="6" style="1" customWidth="1"/>
    <col min="13850" max="13850" width="6.625" style="1" customWidth="1"/>
    <col min="13851" max="13851" width="17.625" style="1" customWidth="1"/>
    <col min="13852" max="13856" width="6" style="1" customWidth="1"/>
    <col min="13857" max="13857" width="6.375" style="1" customWidth="1"/>
    <col min="13858" max="13858" width="14.875" style="1" customWidth="1"/>
    <col min="13859" max="13859" width="8" style="1" customWidth="1"/>
    <col min="13860" max="13863" width="6" style="1" customWidth="1"/>
    <col min="13864" max="13864" width="5.125" style="1" customWidth="1"/>
    <col min="13865" max="13865" width="17" style="1" customWidth="1"/>
    <col min="13866" max="13870" width="6" style="1" customWidth="1"/>
    <col min="13871" max="13871" width="5.5" style="1" customWidth="1"/>
    <col min="13872" max="13872" width="12.875" style="1" customWidth="1"/>
    <col min="13873" max="13873" width="8.625" style="1" customWidth="1"/>
    <col min="13874" max="13878" width="6" style="1" customWidth="1"/>
    <col min="13879" max="13879" width="17.25" style="1" customWidth="1"/>
    <col min="13880" max="13884" width="6" style="1" customWidth="1"/>
    <col min="13885" max="13885" width="6.25" style="1" customWidth="1"/>
    <col min="13886" max="13886" width="16.5" style="1" customWidth="1"/>
    <col min="13887" max="13887" width="10" style="1" customWidth="1"/>
    <col min="13888" max="13892" width="6" style="1" customWidth="1"/>
    <col min="13893" max="13893" width="19.25" style="1" customWidth="1"/>
    <col min="13894" max="13898" width="6" style="1" customWidth="1"/>
    <col min="13899" max="13899" width="6.25" style="1" customWidth="1"/>
    <col min="13900" max="13900" width="16.75" style="1" customWidth="1"/>
    <col min="13901" max="13901" width="9.25" style="1" customWidth="1"/>
    <col min="13902" max="13905" width="6" style="1" customWidth="1"/>
    <col min="13906" max="13906" width="7" style="1" customWidth="1"/>
    <col min="13907" max="13907" width="17.5" style="1" customWidth="1"/>
    <col min="13908" max="13911" width="6" style="1" customWidth="1"/>
    <col min="13912" max="13912" width="6.875" style="1" customWidth="1"/>
    <col min="13913" max="13913" width="5.75" style="1" customWidth="1"/>
    <col min="13914" max="13914" width="16.625" style="1" customWidth="1"/>
    <col min="13915" max="13915" width="4.125" style="1" customWidth="1"/>
    <col min="13916" max="13916" width="3.75" style="1" customWidth="1"/>
    <col min="13917" max="13917" width="3.875" style="1" customWidth="1"/>
    <col min="13918" max="13918" width="4.5" style="1" customWidth="1"/>
    <col min="13919" max="13919" width="5" style="1" customWidth="1"/>
    <col min="13920" max="13920" width="5.5" style="1" customWidth="1"/>
    <col min="13921" max="13921" width="5.75" style="1" customWidth="1"/>
    <col min="13922" max="13922" width="5.5" style="1" customWidth="1"/>
    <col min="13923" max="13924" width="5" style="1" customWidth="1"/>
    <col min="13925" max="13925" width="12.875" style="1" customWidth="1"/>
    <col min="13926" max="13935" width="5" style="1" customWidth="1"/>
    <col min="13936" max="14080" width="9" style="1"/>
    <col min="14081" max="14081" width="10.25" style="1" customWidth="1"/>
    <col min="14082" max="14082" width="49.5" style="1" customWidth="1"/>
    <col min="14083" max="14083" width="12.125" style="1" customWidth="1"/>
    <col min="14084" max="14084" width="15.375" style="1" customWidth="1"/>
    <col min="14085" max="14085" width="17.75" style="1" customWidth="1"/>
    <col min="14086" max="14086" width="18.875" style="1" customWidth="1"/>
    <col min="14087" max="14087" width="9.25" style="1" bestFit="1" customWidth="1"/>
    <col min="14088" max="14092" width="5.75" style="1" bestFit="1" customWidth="1"/>
    <col min="14093" max="14093" width="17.25" style="1" customWidth="1"/>
    <col min="14094" max="14094" width="9.25" style="1" bestFit="1" customWidth="1"/>
    <col min="14095" max="14099" width="5.75" style="1" bestFit="1" customWidth="1"/>
    <col min="14100" max="14100" width="14.875" style="1" customWidth="1"/>
    <col min="14101" max="14101" width="8.75" style="1" customWidth="1"/>
    <col min="14102" max="14105" width="6" style="1" customWidth="1"/>
    <col min="14106" max="14106" width="6.625" style="1" customWidth="1"/>
    <col min="14107" max="14107" width="17.625" style="1" customWidth="1"/>
    <col min="14108" max="14112" width="6" style="1" customWidth="1"/>
    <col min="14113" max="14113" width="6.375" style="1" customWidth="1"/>
    <col min="14114" max="14114" width="14.875" style="1" customWidth="1"/>
    <col min="14115" max="14115" width="8" style="1" customWidth="1"/>
    <col min="14116" max="14119" width="6" style="1" customWidth="1"/>
    <col min="14120" max="14120" width="5.125" style="1" customWidth="1"/>
    <col min="14121" max="14121" width="17" style="1" customWidth="1"/>
    <col min="14122" max="14126" width="6" style="1" customWidth="1"/>
    <col min="14127" max="14127" width="5.5" style="1" customWidth="1"/>
    <col min="14128" max="14128" width="12.875" style="1" customWidth="1"/>
    <col min="14129" max="14129" width="8.625" style="1" customWidth="1"/>
    <col min="14130" max="14134" width="6" style="1" customWidth="1"/>
    <col min="14135" max="14135" width="17.25" style="1" customWidth="1"/>
    <col min="14136" max="14140" width="6" style="1" customWidth="1"/>
    <col min="14141" max="14141" width="6.25" style="1" customWidth="1"/>
    <col min="14142" max="14142" width="16.5" style="1" customWidth="1"/>
    <col min="14143" max="14143" width="10" style="1" customWidth="1"/>
    <col min="14144" max="14148" width="6" style="1" customWidth="1"/>
    <col min="14149" max="14149" width="19.25" style="1" customWidth="1"/>
    <col min="14150" max="14154" width="6" style="1" customWidth="1"/>
    <col min="14155" max="14155" width="6.25" style="1" customWidth="1"/>
    <col min="14156" max="14156" width="16.75" style="1" customWidth="1"/>
    <col min="14157" max="14157" width="9.25" style="1" customWidth="1"/>
    <col min="14158" max="14161" width="6" style="1" customWidth="1"/>
    <col min="14162" max="14162" width="7" style="1" customWidth="1"/>
    <col min="14163" max="14163" width="17.5" style="1" customWidth="1"/>
    <col min="14164" max="14167" width="6" style="1" customWidth="1"/>
    <col min="14168" max="14168" width="6.875" style="1" customWidth="1"/>
    <col min="14169" max="14169" width="5.75" style="1" customWidth="1"/>
    <col min="14170" max="14170" width="16.625" style="1" customWidth="1"/>
    <col min="14171" max="14171" width="4.125" style="1" customWidth="1"/>
    <col min="14172" max="14172" width="3.75" style="1" customWidth="1"/>
    <col min="14173" max="14173" width="3.875" style="1" customWidth="1"/>
    <col min="14174" max="14174" width="4.5" style="1" customWidth="1"/>
    <col min="14175" max="14175" width="5" style="1" customWidth="1"/>
    <col min="14176" max="14176" width="5.5" style="1" customWidth="1"/>
    <col min="14177" max="14177" width="5.75" style="1" customWidth="1"/>
    <col min="14178" max="14178" width="5.5" style="1" customWidth="1"/>
    <col min="14179" max="14180" width="5" style="1" customWidth="1"/>
    <col min="14181" max="14181" width="12.875" style="1" customWidth="1"/>
    <col min="14182" max="14191" width="5" style="1" customWidth="1"/>
    <col min="14192" max="14336" width="9" style="1"/>
    <col min="14337" max="14337" width="10.25" style="1" customWidth="1"/>
    <col min="14338" max="14338" width="49.5" style="1" customWidth="1"/>
    <col min="14339" max="14339" width="12.125" style="1" customWidth="1"/>
    <col min="14340" max="14340" width="15.375" style="1" customWidth="1"/>
    <col min="14341" max="14341" width="17.75" style="1" customWidth="1"/>
    <col min="14342" max="14342" width="18.875" style="1" customWidth="1"/>
    <col min="14343" max="14343" width="9.25" style="1" bestFit="1" customWidth="1"/>
    <col min="14344" max="14348" width="5.75" style="1" bestFit="1" customWidth="1"/>
    <col min="14349" max="14349" width="17.25" style="1" customWidth="1"/>
    <col min="14350" max="14350" width="9.25" style="1" bestFit="1" customWidth="1"/>
    <col min="14351" max="14355" width="5.75" style="1" bestFit="1" customWidth="1"/>
    <col min="14356" max="14356" width="14.875" style="1" customWidth="1"/>
    <col min="14357" max="14357" width="8.75" style="1" customWidth="1"/>
    <col min="14358" max="14361" width="6" style="1" customWidth="1"/>
    <col min="14362" max="14362" width="6.625" style="1" customWidth="1"/>
    <col min="14363" max="14363" width="17.625" style="1" customWidth="1"/>
    <col min="14364" max="14368" width="6" style="1" customWidth="1"/>
    <col min="14369" max="14369" width="6.375" style="1" customWidth="1"/>
    <col min="14370" max="14370" width="14.875" style="1" customWidth="1"/>
    <col min="14371" max="14371" width="8" style="1" customWidth="1"/>
    <col min="14372" max="14375" width="6" style="1" customWidth="1"/>
    <col min="14376" max="14376" width="5.125" style="1" customWidth="1"/>
    <col min="14377" max="14377" width="17" style="1" customWidth="1"/>
    <col min="14378" max="14382" width="6" style="1" customWidth="1"/>
    <col min="14383" max="14383" width="5.5" style="1" customWidth="1"/>
    <col min="14384" max="14384" width="12.875" style="1" customWidth="1"/>
    <col min="14385" max="14385" width="8.625" style="1" customWidth="1"/>
    <col min="14386" max="14390" width="6" style="1" customWidth="1"/>
    <col min="14391" max="14391" width="17.25" style="1" customWidth="1"/>
    <col min="14392" max="14396" width="6" style="1" customWidth="1"/>
    <col min="14397" max="14397" width="6.25" style="1" customWidth="1"/>
    <col min="14398" max="14398" width="16.5" style="1" customWidth="1"/>
    <col min="14399" max="14399" width="10" style="1" customWidth="1"/>
    <col min="14400" max="14404" width="6" style="1" customWidth="1"/>
    <col min="14405" max="14405" width="19.25" style="1" customWidth="1"/>
    <col min="14406" max="14410" width="6" style="1" customWidth="1"/>
    <col min="14411" max="14411" width="6.25" style="1" customWidth="1"/>
    <col min="14412" max="14412" width="16.75" style="1" customWidth="1"/>
    <col min="14413" max="14413" width="9.25" style="1" customWidth="1"/>
    <col min="14414" max="14417" width="6" style="1" customWidth="1"/>
    <col min="14418" max="14418" width="7" style="1" customWidth="1"/>
    <col min="14419" max="14419" width="17.5" style="1" customWidth="1"/>
    <col min="14420" max="14423" width="6" style="1" customWidth="1"/>
    <col min="14424" max="14424" width="6.875" style="1" customWidth="1"/>
    <col min="14425" max="14425" width="5.75" style="1" customWidth="1"/>
    <col min="14426" max="14426" width="16.625" style="1" customWidth="1"/>
    <col min="14427" max="14427" width="4.125" style="1" customWidth="1"/>
    <col min="14428" max="14428" width="3.75" style="1" customWidth="1"/>
    <col min="14429" max="14429" width="3.875" style="1" customWidth="1"/>
    <col min="14430" max="14430" width="4.5" style="1" customWidth="1"/>
    <col min="14431" max="14431" width="5" style="1" customWidth="1"/>
    <col min="14432" max="14432" width="5.5" style="1" customWidth="1"/>
    <col min="14433" max="14433" width="5.75" style="1" customWidth="1"/>
    <col min="14434" max="14434" width="5.5" style="1" customWidth="1"/>
    <col min="14435" max="14436" width="5" style="1" customWidth="1"/>
    <col min="14437" max="14437" width="12.875" style="1" customWidth="1"/>
    <col min="14438" max="14447" width="5" style="1" customWidth="1"/>
    <col min="14448" max="14592" width="9" style="1"/>
    <col min="14593" max="14593" width="10.25" style="1" customWidth="1"/>
    <col min="14594" max="14594" width="49.5" style="1" customWidth="1"/>
    <col min="14595" max="14595" width="12.125" style="1" customWidth="1"/>
    <col min="14596" max="14596" width="15.375" style="1" customWidth="1"/>
    <col min="14597" max="14597" width="17.75" style="1" customWidth="1"/>
    <col min="14598" max="14598" width="18.875" style="1" customWidth="1"/>
    <col min="14599" max="14599" width="9.25" style="1" bestFit="1" customWidth="1"/>
    <col min="14600" max="14604" width="5.75" style="1" bestFit="1" customWidth="1"/>
    <col min="14605" max="14605" width="17.25" style="1" customWidth="1"/>
    <col min="14606" max="14606" width="9.25" style="1" bestFit="1" customWidth="1"/>
    <col min="14607" max="14611" width="5.75" style="1" bestFit="1" customWidth="1"/>
    <col min="14612" max="14612" width="14.875" style="1" customWidth="1"/>
    <col min="14613" max="14613" width="8.75" style="1" customWidth="1"/>
    <col min="14614" max="14617" width="6" style="1" customWidth="1"/>
    <col min="14618" max="14618" width="6.625" style="1" customWidth="1"/>
    <col min="14619" max="14619" width="17.625" style="1" customWidth="1"/>
    <col min="14620" max="14624" width="6" style="1" customWidth="1"/>
    <col min="14625" max="14625" width="6.375" style="1" customWidth="1"/>
    <col min="14626" max="14626" width="14.875" style="1" customWidth="1"/>
    <col min="14627" max="14627" width="8" style="1" customWidth="1"/>
    <col min="14628" max="14631" width="6" style="1" customWidth="1"/>
    <col min="14632" max="14632" width="5.125" style="1" customWidth="1"/>
    <col min="14633" max="14633" width="17" style="1" customWidth="1"/>
    <col min="14634" max="14638" width="6" style="1" customWidth="1"/>
    <col min="14639" max="14639" width="5.5" style="1" customWidth="1"/>
    <col min="14640" max="14640" width="12.875" style="1" customWidth="1"/>
    <col min="14641" max="14641" width="8.625" style="1" customWidth="1"/>
    <col min="14642" max="14646" width="6" style="1" customWidth="1"/>
    <col min="14647" max="14647" width="17.25" style="1" customWidth="1"/>
    <col min="14648" max="14652" width="6" style="1" customWidth="1"/>
    <col min="14653" max="14653" width="6.25" style="1" customWidth="1"/>
    <col min="14654" max="14654" width="16.5" style="1" customWidth="1"/>
    <col min="14655" max="14655" width="10" style="1" customWidth="1"/>
    <col min="14656" max="14660" width="6" style="1" customWidth="1"/>
    <col min="14661" max="14661" width="19.25" style="1" customWidth="1"/>
    <col min="14662" max="14666" width="6" style="1" customWidth="1"/>
    <col min="14667" max="14667" width="6.25" style="1" customWidth="1"/>
    <col min="14668" max="14668" width="16.75" style="1" customWidth="1"/>
    <col min="14669" max="14669" width="9.25" style="1" customWidth="1"/>
    <col min="14670" max="14673" width="6" style="1" customWidth="1"/>
    <col min="14674" max="14674" width="7" style="1" customWidth="1"/>
    <col min="14675" max="14675" width="17.5" style="1" customWidth="1"/>
    <col min="14676" max="14679" width="6" style="1" customWidth="1"/>
    <col min="14680" max="14680" width="6.875" style="1" customWidth="1"/>
    <col min="14681" max="14681" width="5.75" style="1" customWidth="1"/>
    <col min="14682" max="14682" width="16.625" style="1" customWidth="1"/>
    <col min="14683" max="14683" width="4.125" style="1" customWidth="1"/>
    <col min="14684" max="14684" width="3.75" style="1" customWidth="1"/>
    <col min="14685" max="14685" width="3.875" style="1" customWidth="1"/>
    <col min="14686" max="14686" width="4.5" style="1" customWidth="1"/>
    <col min="14687" max="14687" width="5" style="1" customWidth="1"/>
    <col min="14688" max="14688" width="5.5" style="1" customWidth="1"/>
    <col min="14689" max="14689" width="5.75" style="1" customWidth="1"/>
    <col min="14690" max="14690" width="5.5" style="1" customWidth="1"/>
    <col min="14691" max="14692" width="5" style="1" customWidth="1"/>
    <col min="14693" max="14693" width="12.875" style="1" customWidth="1"/>
    <col min="14694" max="14703" width="5" style="1" customWidth="1"/>
    <col min="14704" max="14848" width="9" style="1"/>
    <col min="14849" max="14849" width="10.25" style="1" customWidth="1"/>
    <col min="14850" max="14850" width="49.5" style="1" customWidth="1"/>
    <col min="14851" max="14851" width="12.125" style="1" customWidth="1"/>
    <col min="14852" max="14852" width="15.375" style="1" customWidth="1"/>
    <col min="14853" max="14853" width="17.75" style="1" customWidth="1"/>
    <col min="14854" max="14854" width="18.875" style="1" customWidth="1"/>
    <col min="14855" max="14855" width="9.25" style="1" bestFit="1" customWidth="1"/>
    <col min="14856" max="14860" width="5.75" style="1" bestFit="1" customWidth="1"/>
    <col min="14861" max="14861" width="17.25" style="1" customWidth="1"/>
    <col min="14862" max="14862" width="9.25" style="1" bestFit="1" customWidth="1"/>
    <col min="14863" max="14867" width="5.75" style="1" bestFit="1" customWidth="1"/>
    <col min="14868" max="14868" width="14.875" style="1" customWidth="1"/>
    <col min="14869" max="14869" width="8.75" style="1" customWidth="1"/>
    <col min="14870" max="14873" width="6" style="1" customWidth="1"/>
    <col min="14874" max="14874" width="6.625" style="1" customWidth="1"/>
    <col min="14875" max="14875" width="17.625" style="1" customWidth="1"/>
    <col min="14876" max="14880" width="6" style="1" customWidth="1"/>
    <col min="14881" max="14881" width="6.375" style="1" customWidth="1"/>
    <col min="14882" max="14882" width="14.875" style="1" customWidth="1"/>
    <col min="14883" max="14883" width="8" style="1" customWidth="1"/>
    <col min="14884" max="14887" width="6" style="1" customWidth="1"/>
    <col min="14888" max="14888" width="5.125" style="1" customWidth="1"/>
    <col min="14889" max="14889" width="17" style="1" customWidth="1"/>
    <col min="14890" max="14894" width="6" style="1" customWidth="1"/>
    <col min="14895" max="14895" width="5.5" style="1" customWidth="1"/>
    <col min="14896" max="14896" width="12.875" style="1" customWidth="1"/>
    <col min="14897" max="14897" width="8.625" style="1" customWidth="1"/>
    <col min="14898" max="14902" width="6" style="1" customWidth="1"/>
    <col min="14903" max="14903" width="17.25" style="1" customWidth="1"/>
    <col min="14904" max="14908" width="6" style="1" customWidth="1"/>
    <col min="14909" max="14909" width="6.25" style="1" customWidth="1"/>
    <col min="14910" max="14910" width="16.5" style="1" customWidth="1"/>
    <col min="14911" max="14911" width="10" style="1" customWidth="1"/>
    <col min="14912" max="14916" width="6" style="1" customWidth="1"/>
    <col min="14917" max="14917" width="19.25" style="1" customWidth="1"/>
    <col min="14918" max="14922" width="6" style="1" customWidth="1"/>
    <col min="14923" max="14923" width="6.25" style="1" customWidth="1"/>
    <col min="14924" max="14924" width="16.75" style="1" customWidth="1"/>
    <col min="14925" max="14925" width="9.25" style="1" customWidth="1"/>
    <col min="14926" max="14929" width="6" style="1" customWidth="1"/>
    <col min="14930" max="14930" width="7" style="1" customWidth="1"/>
    <col min="14931" max="14931" width="17.5" style="1" customWidth="1"/>
    <col min="14932" max="14935" width="6" style="1" customWidth="1"/>
    <col min="14936" max="14936" width="6.875" style="1" customWidth="1"/>
    <col min="14937" max="14937" width="5.75" style="1" customWidth="1"/>
    <col min="14938" max="14938" width="16.625" style="1" customWidth="1"/>
    <col min="14939" max="14939" width="4.125" style="1" customWidth="1"/>
    <col min="14940" max="14940" width="3.75" style="1" customWidth="1"/>
    <col min="14941" max="14941" width="3.875" style="1" customWidth="1"/>
    <col min="14942" max="14942" width="4.5" style="1" customWidth="1"/>
    <col min="14943" max="14943" width="5" style="1" customWidth="1"/>
    <col min="14944" max="14944" width="5.5" style="1" customWidth="1"/>
    <col min="14945" max="14945" width="5.75" style="1" customWidth="1"/>
    <col min="14946" max="14946" width="5.5" style="1" customWidth="1"/>
    <col min="14947" max="14948" width="5" style="1" customWidth="1"/>
    <col min="14949" max="14949" width="12.875" style="1" customWidth="1"/>
    <col min="14950" max="14959" width="5" style="1" customWidth="1"/>
    <col min="14960" max="15104" width="9" style="1"/>
    <col min="15105" max="15105" width="10.25" style="1" customWidth="1"/>
    <col min="15106" max="15106" width="49.5" style="1" customWidth="1"/>
    <col min="15107" max="15107" width="12.125" style="1" customWidth="1"/>
    <col min="15108" max="15108" width="15.375" style="1" customWidth="1"/>
    <col min="15109" max="15109" width="17.75" style="1" customWidth="1"/>
    <col min="15110" max="15110" width="18.875" style="1" customWidth="1"/>
    <col min="15111" max="15111" width="9.25" style="1" bestFit="1" customWidth="1"/>
    <col min="15112" max="15116" width="5.75" style="1" bestFit="1" customWidth="1"/>
    <col min="15117" max="15117" width="17.25" style="1" customWidth="1"/>
    <col min="15118" max="15118" width="9.25" style="1" bestFit="1" customWidth="1"/>
    <col min="15119" max="15123" width="5.75" style="1" bestFit="1" customWidth="1"/>
    <col min="15124" max="15124" width="14.875" style="1" customWidth="1"/>
    <col min="15125" max="15125" width="8.75" style="1" customWidth="1"/>
    <col min="15126" max="15129" width="6" style="1" customWidth="1"/>
    <col min="15130" max="15130" width="6.625" style="1" customWidth="1"/>
    <col min="15131" max="15131" width="17.625" style="1" customWidth="1"/>
    <col min="15132" max="15136" width="6" style="1" customWidth="1"/>
    <col min="15137" max="15137" width="6.375" style="1" customWidth="1"/>
    <col min="15138" max="15138" width="14.875" style="1" customWidth="1"/>
    <col min="15139" max="15139" width="8" style="1" customWidth="1"/>
    <col min="15140" max="15143" width="6" style="1" customWidth="1"/>
    <col min="15144" max="15144" width="5.125" style="1" customWidth="1"/>
    <col min="15145" max="15145" width="17" style="1" customWidth="1"/>
    <col min="15146" max="15150" width="6" style="1" customWidth="1"/>
    <col min="15151" max="15151" width="5.5" style="1" customWidth="1"/>
    <col min="15152" max="15152" width="12.875" style="1" customWidth="1"/>
    <col min="15153" max="15153" width="8.625" style="1" customWidth="1"/>
    <col min="15154" max="15158" width="6" style="1" customWidth="1"/>
    <col min="15159" max="15159" width="17.25" style="1" customWidth="1"/>
    <col min="15160" max="15164" width="6" style="1" customWidth="1"/>
    <col min="15165" max="15165" width="6.25" style="1" customWidth="1"/>
    <col min="15166" max="15166" width="16.5" style="1" customWidth="1"/>
    <col min="15167" max="15167" width="10" style="1" customWidth="1"/>
    <col min="15168" max="15172" width="6" style="1" customWidth="1"/>
    <col min="15173" max="15173" width="19.25" style="1" customWidth="1"/>
    <col min="15174" max="15178" width="6" style="1" customWidth="1"/>
    <col min="15179" max="15179" width="6.25" style="1" customWidth="1"/>
    <col min="15180" max="15180" width="16.75" style="1" customWidth="1"/>
    <col min="15181" max="15181" width="9.25" style="1" customWidth="1"/>
    <col min="15182" max="15185" width="6" style="1" customWidth="1"/>
    <col min="15186" max="15186" width="7" style="1" customWidth="1"/>
    <col min="15187" max="15187" width="17.5" style="1" customWidth="1"/>
    <col min="15188" max="15191" width="6" style="1" customWidth="1"/>
    <col min="15192" max="15192" width="6.875" style="1" customWidth="1"/>
    <col min="15193" max="15193" width="5.75" style="1" customWidth="1"/>
    <col min="15194" max="15194" width="16.625" style="1" customWidth="1"/>
    <col min="15195" max="15195" width="4.125" style="1" customWidth="1"/>
    <col min="15196" max="15196" width="3.75" style="1" customWidth="1"/>
    <col min="15197" max="15197" width="3.875" style="1" customWidth="1"/>
    <col min="15198" max="15198" width="4.5" style="1" customWidth="1"/>
    <col min="15199" max="15199" width="5" style="1" customWidth="1"/>
    <col min="15200" max="15200" width="5.5" style="1" customWidth="1"/>
    <col min="15201" max="15201" width="5.75" style="1" customWidth="1"/>
    <col min="15202" max="15202" width="5.5" style="1" customWidth="1"/>
    <col min="15203" max="15204" width="5" style="1" customWidth="1"/>
    <col min="15205" max="15205" width="12.875" style="1" customWidth="1"/>
    <col min="15206" max="15215" width="5" style="1" customWidth="1"/>
    <col min="15216" max="15360" width="9" style="1"/>
    <col min="15361" max="15361" width="10.25" style="1" customWidth="1"/>
    <col min="15362" max="15362" width="49.5" style="1" customWidth="1"/>
    <col min="15363" max="15363" width="12.125" style="1" customWidth="1"/>
    <col min="15364" max="15364" width="15.375" style="1" customWidth="1"/>
    <col min="15365" max="15365" width="17.75" style="1" customWidth="1"/>
    <col min="15366" max="15366" width="18.875" style="1" customWidth="1"/>
    <col min="15367" max="15367" width="9.25" style="1" bestFit="1" customWidth="1"/>
    <col min="15368" max="15372" width="5.75" style="1" bestFit="1" customWidth="1"/>
    <col min="15373" max="15373" width="17.25" style="1" customWidth="1"/>
    <col min="15374" max="15374" width="9.25" style="1" bestFit="1" customWidth="1"/>
    <col min="15375" max="15379" width="5.75" style="1" bestFit="1" customWidth="1"/>
    <col min="15380" max="15380" width="14.875" style="1" customWidth="1"/>
    <col min="15381" max="15381" width="8.75" style="1" customWidth="1"/>
    <col min="15382" max="15385" width="6" style="1" customWidth="1"/>
    <col min="15386" max="15386" width="6.625" style="1" customWidth="1"/>
    <col min="15387" max="15387" width="17.625" style="1" customWidth="1"/>
    <col min="15388" max="15392" width="6" style="1" customWidth="1"/>
    <col min="15393" max="15393" width="6.375" style="1" customWidth="1"/>
    <col min="15394" max="15394" width="14.875" style="1" customWidth="1"/>
    <col min="15395" max="15395" width="8" style="1" customWidth="1"/>
    <col min="15396" max="15399" width="6" style="1" customWidth="1"/>
    <col min="15400" max="15400" width="5.125" style="1" customWidth="1"/>
    <col min="15401" max="15401" width="17" style="1" customWidth="1"/>
    <col min="15402" max="15406" width="6" style="1" customWidth="1"/>
    <col min="15407" max="15407" width="5.5" style="1" customWidth="1"/>
    <col min="15408" max="15408" width="12.875" style="1" customWidth="1"/>
    <col min="15409" max="15409" width="8.625" style="1" customWidth="1"/>
    <col min="15410" max="15414" width="6" style="1" customWidth="1"/>
    <col min="15415" max="15415" width="17.25" style="1" customWidth="1"/>
    <col min="15416" max="15420" width="6" style="1" customWidth="1"/>
    <col min="15421" max="15421" width="6.25" style="1" customWidth="1"/>
    <col min="15422" max="15422" width="16.5" style="1" customWidth="1"/>
    <col min="15423" max="15423" width="10" style="1" customWidth="1"/>
    <col min="15424" max="15428" width="6" style="1" customWidth="1"/>
    <col min="15429" max="15429" width="19.25" style="1" customWidth="1"/>
    <col min="15430" max="15434" width="6" style="1" customWidth="1"/>
    <col min="15435" max="15435" width="6.25" style="1" customWidth="1"/>
    <col min="15436" max="15436" width="16.75" style="1" customWidth="1"/>
    <col min="15437" max="15437" width="9.25" style="1" customWidth="1"/>
    <col min="15438" max="15441" width="6" style="1" customWidth="1"/>
    <col min="15442" max="15442" width="7" style="1" customWidth="1"/>
    <col min="15443" max="15443" width="17.5" style="1" customWidth="1"/>
    <col min="15444" max="15447" width="6" style="1" customWidth="1"/>
    <col min="15448" max="15448" width="6.875" style="1" customWidth="1"/>
    <col min="15449" max="15449" width="5.75" style="1" customWidth="1"/>
    <col min="15450" max="15450" width="16.625" style="1" customWidth="1"/>
    <col min="15451" max="15451" width="4.125" style="1" customWidth="1"/>
    <col min="15452" max="15452" width="3.75" style="1" customWidth="1"/>
    <col min="15453" max="15453" width="3.875" style="1" customWidth="1"/>
    <col min="15454" max="15454" width="4.5" style="1" customWidth="1"/>
    <col min="15455" max="15455" width="5" style="1" customWidth="1"/>
    <col min="15456" max="15456" width="5.5" style="1" customWidth="1"/>
    <col min="15457" max="15457" width="5.75" style="1" customWidth="1"/>
    <col min="15458" max="15458" width="5.5" style="1" customWidth="1"/>
    <col min="15459" max="15460" width="5" style="1" customWidth="1"/>
    <col min="15461" max="15461" width="12.875" style="1" customWidth="1"/>
    <col min="15462" max="15471" width="5" style="1" customWidth="1"/>
    <col min="15472" max="15616" width="9" style="1"/>
    <col min="15617" max="15617" width="10.25" style="1" customWidth="1"/>
    <col min="15618" max="15618" width="49.5" style="1" customWidth="1"/>
    <col min="15619" max="15619" width="12.125" style="1" customWidth="1"/>
    <col min="15620" max="15620" width="15.375" style="1" customWidth="1"/>
    <col min="15621" max="15621" width="17.75" style="1" customWidth="1"/>
    <col min="15622" max="15622" width="18.875" style="1" customWidth="1"/>
    <col min="15623" max="15623" width="9.25" style="1" bestFit="1" customWidth="1"/>
    <col min="15624" max="15628" width="5.75" style="1" bestFit="1" customWidth="1"/>
    <col min="15629" max="15629" width="17.25" style="1" customWidth="1"/>
    <col min="15630" max="15630" width="9.25" style="1" bestFit="1" customWidth="1"/>
    <col min="15631" max="15635" width="5.75" style="1" bestFit="1" customWidth="1"/>
    <col min="15636" max="15636" width="14.875" style="1" customWidth="1"/>
    <col min="15637" max="15637" width="8.75" style="1" customWidth="1"/>
    <col min="15638" max="15641" width="6" style="1" customWidth="1"/>
    <col min="15642" max="15642" width="6.625" style="1" customWidth="1"/>
    <col min="15643" max="15643" width="17.625" style="1" customWidth="1"/>
    <col min="15644" max="15648" width="6" style="1" customWidth="1"/>
    <col min="15649" max="15649" width="6.375" style="1" customWidth="1"/>
    <col min="15650" max="15650" width="14.875" style="1" customWidth="1"/>
    <col min="15651" max="15651" width="8" style="1" customWidth="1"/>
    <col min="15652" max="15655" width="6" style="1" customWidth="1"/>
    <col min="15656" max="15656" width="5.125" style="1" customWidth="1"/>
    <col min="15657" max="15657" width="17" style="1" customWidth="1"/>
    <col min="15658" max="15662" width="6" style="1" customWidth="1"/>
    <col min="15663" max="15663" width="5.5" style="1" customWidth="1"/>
    <col min="15664" max="15664" width="12.875" style="1" customWidth="1"/>
    <col min="15665" max="15665" width="8.625" style="1" customWidth="1"/>
    <col min="15666" max="15670" width="6" style="1" customWidth="1"/>
    <col min="15671" max="15671" width="17.25" style="1" customWidth="1"/>
    <col min="15672" max="15676" width="6" style="1" customWidth="1"/>
    <col min="15677" max="15677" width="6.25" style="1" customWidth="1"/>
    <col min="15678" max="15678" width="16.5" style="1" customWidth="1"/>
    <col min="15679" max="15679" width="10" style="1" customWidth="1"/>
    <col min="15680" max="15684" width="6" style="1" customWidth="1"/>
    <col min="15685" max="15685" width="19.25" style="1" customWidth="1"/>
    <col min="15686" max="15690" width="6" style="1" customWidth="1"/>
    <col min="15691" max="15691" width="6.25" style="1" customWidth="1"/>
    <col min="15692" max="15692" width="16.75" style="1" customWidth="1"/>
    <col min="15693" max="15693" width="9.25" style="1" customWidth="1"/>
    <col min="15694" max="15697" width="6" style="1" customWidth="1"/>
    <col min="15698" max="15698" width="7" style="1" customWidth="1"/>
    <col min="15699" max="15699" width="17.5" style="1" customWidth="1"/>
    <col min="15700" max="15703" width="6" style="1" customWidth="1"/>
    <col min="15704" max="15704" width="6.875" style="1" customWidth="1"/>
    <col min="15705" max="15705" width="5.75" style="1" customWidth="1"/>
    <col min="15706" max="15706" width="16.625" style="1" customWidth="1"/>
    <col min="15707" max="15707" width="4.125" style="1" customWidth="1"/>
    <col min="15708" max="15708" width="3.75" style="1" customWidth="1"/>
    <col min="15709" max="15709" width="3.875" style="1" customWidth="1"/>
    <col min="15710" max="15710" width="4.5" style="1" customWidth="1"/>
    <col min="15711" max="15711" width="5" style="1" customWidth="1"/>
    <col min="15712" max="15712" width="5.5" style="1" customWidth="1"/>
    <col min="15713" max="15713" width="5.75" style="1" customWidth="1"/>
    <col min="15714" max="15714" width="5.5" style="1" customWidth="1"/>
    <col min="15715" max="15716" width="5" style="1" customWidth="1"/>
    <col min="15717" max="15717" width="12.875" style="1" customWidth="1"/>
    <col min="15718" max="15727" width="5" style="1" customWidth="1"/>
    <col min="15728" max="15872" width="9" style="1"/>
    <col min="15873" max="15873" width="10.25" style="1" customWidth="1"/>
    <col min="15874" max="15874" width="49.5" style="1" customWidth="1"/>
    <col min="15875" max="15875" width="12.125" style="1" customWidth="1"/>
    <col min="15876" max="15876" width="15.375" style="1" customWidth="1"/>
    <col min="15877" max="15877" width="17.75" style="1" customWidth="1"/>
    <col min="15878" max="15878" width="18.875" style="1" customWidth="1"/>
    <col min="15879" max="15879" width="9.25" style="1" bestFit="1" customWidth="1"/>
    <col min="15880" max="15884" width="5.75" style="1" bestFit="1" customWidth="1"/>
    <col min="15885" max="15885" width="17.25" style="1" customWidth="1"/>
    <col min="15886" max="15886" width="9.25" style="1" bestFit="1" customWidth="1"/>
    <col min="15887" max="15891" width="5.75" style="1" bestFit="1" customWidth="1"/>
    <col min="15892" max="15892" width="14.875" style="1" customWidth="1"/>
    <col min="15893" max="15893" width="8.75" style="1" customWidth="1"/>
    <col min="15894" max="15897" width="6" style="1" customWidth="1"/>
    <col min="15898" max="15898" width="6.625" style="1" customWidth="1"/>
    <col min="15899" max="15899" width="17.625" style="1" customWidth="1"/>
    <col min="15900" max="15904" width="6" style="1" customWidth="1"/>
    <col min="15905" max="15905" width="6.375" style="1" customWidth="1"/>
    <col min="15906" max="15906" width="14.875" style="1" customWidth="1"/>
    <col min="15907" max="15907" width="8" style="1" customWidth="1"/>
    <col min="15908" max="15911" width="6" style="1" customWidth="1"/>
    <col min="15912" max="15912" width="5.125" style="1" customWidth="1"/>
    <col min="15913" max="15913" width="17" style="1" customWidth="1"/>
    <col min="15914" max="15918" width="6" style="1" customWidth="1"/>
    <col min="15919" max="15919" width="5.5" style="1" customWidth="1"/>
    <col min="15920" max="15920" width="12.875" style="1" customWidth="1"/>
    <col min="15921" max="15921" width="8.625" style="1" customWidth="1"/>
    <col min="15922" max="15926" width="6" style="1" customWidth="1"/>
    <col min="15927" max="15927" width="17.25" style="1" customWidth="1"/>
    <col min="15928" max="15932" width="6" style="1" customWidth="1"/>
    <col min="15933" max="15933" width="6.25" style="1" customWidth="1"/>
    <col min="15934" max="15934" width="16.5" style="1" customWidth="1"/>
    <col min="15935" max="15935" width="10" style="1" customWidth="1"/>
    <col min="15936" max="15940" width="6" style="1" customWidth="1"/>
    <col min="15941" max="15941" width="19.25" style="1" customWidth="1"/>
    <col min="15942" max="15946" width="6" style="1" customWidth="1"/>
    <col min="15947" max="15947" width="6.25" style="1" customWidth="1"/>
    <col min="15948" max="15948" width="16.75" style="1" customWidth="1"/>
    <col min="15949" max="15949" width="9.25" style="1" customWidth="1"/>
    <col min="15950" max="15953" width="6" style="1" customWidth="1"/>
    <col min="15954" max="15954" width="7" style="1" customWidth="1"/>
    <col min="15955" max="15955" width="17.5" style="1" customWidth="1"/>
    <col min="15956" max="15959" width="6" style="1" customWidth="1"/>
    <col min="15960" max="15960" width="6.875" style="1" customWidth="1"/>
    <col min="15961" max="15961" width="5.75" style="1" customWidth="1"/>
    <col min="15962" max="15962" width="16.625" style="1" customWidth="1"/>
    <col min="15963" max="15963" width="4.125" style="1" customWidth="1"/>
    <col min="15964" max="15964" width="3.75" style="1" customWidth="1"/>
    <col min="15965" max="15965" width="3.875" style="1" customWidth="1"/>
    <col min="15966" max="15966" width="4.5" style="1" customWidth="1"/>
    <col min="15967" max="15967" width="5" style="1" customWidth="1"/>
    <col min="15968" max="15968" width="5.5" style="1" customWidth="1"/>
    <col min="15969" max="15969" width="5.75" style="1" customWidth="1"/>
    <col min="15970" max="15970" width="5.5" style="1" customWidth="1"/>
    <col min="15971" max="15972" width="5" style="1" customWidth="1"/>
    <col min="15973" max="15973" width="12.875" style="1" customWidth="1"/>
    <col min="15974" max="15983" width="5" style="1" customWidth="1"/>
    <col min="15984" max="16128" width="9" style="1"/>
    <col min="16129" max="16129" width="10.25" style="1" customWidth="1"/>
    <col min="16130" max="16130" width="49.5" style="1" customWidth="1"/>
    <col min="16131" max="16131" width="12.125" style="1" customWidth="1"/>
    <col min="16132" max="16132" width="15.375" style="1" customWidth="1"/>
    <col min="16133" max="16133" width="17.75" style="1" customWidth="1"/>
    <col min="16134" max="16134" width="18.875" style="1" customWidth="1"/>
    <col min="16135" max="16135" width="9.25" style="1" bestFit="1" customWidth="1"/>
    <col min="16136" max="16140" width="5.75" style="1" bestFit="1" customWidth="1"/>
    <col min="16141" max="16141" width="17.25" style="1" customWidth="1"/>
    <col min="16142" max="16142" width="9.25" style="1" bestFit="1" customWidth="1"/>
    <col min="16143" max="16147" width="5.75" style="1" bestFit="1" customWidth="1"/>
    <col min="16148" max="16148" width="14.875" style="1" customWidth="1"/>
    <col min="16149" max="16149" width="8.75" style="1" customWidth="1"/>
    <col min="16150" max="16153" width="6" style="1" customWidth="1"/>
    <col min="16154" max="16154" width="6.625" style="1" customWidth="1"/>
    <col min="16155" max="16155" width="17.625" style="1" customWidth="1"/>
    <col min="16156" max="16160" width="6" style="1" customWidth="1"/>
    <col min="16161" max="16161" width="6.375" style="1" customWidth="1"/>
    <col min="16162" max="16162" width="14.875" style="1" customWidth="1"/>
    <col min="16163" max="16163" width="8" style="1" customWidth="1"/>
    <col min="16164" max="16167" width="6" style="1" customWidth="1"/>
    <col min="16168" max="16168" width="5.125" style="1" customWidth="1"/>
    <col min="16169" max="16169" width="17" style="1" customWidth="1"/>
    <col min="16170" max="16174" width="6" style="1" customWidth="1"/>
    <col min="16175" max="16175" width="5.5" style="1" customWidth="1"/>
    <col min="16176" max="16176" width="12.875" style="1" customWidth="1"/>
    <col min="16177" max="16177" width="8.625" style="1" customWidth="1"/>
    <col min="16178" max="16182" width="6" style="1" customWidth="1"/>
    <col min="16183" max="16183" width="17.25" style="1" customWidth="1"/>
    <col min="16184" max="16188" width="6" style="1" customWidth="1"/>
    <col min="16189" max="16189" width="6.25" style="1" customWidth="1"/>
    <col min="16190" max="16190" width="16.5" style="1" customWidth="1"/>
    <col min="16191" max="16191" width="10" style="1" customWidth="1"/>
    <col min="16192" max="16196" width="6" style="1" customWidth="1"/>
    <col min="16197" max="16197" width="19.25" style="1" customWidth="1"/>
    <col min="16198" max="16202" width="6" style="1" customWidth="1"/>
    <col min="16203" max="16203" width="6.25" style="1" customWidth="1"/>
    <col min="16204" max="16204" width="16.75" style="1" customWidth="1"/>
    <col min="16205" max="16205" width="9.25" style="1" customWidth="1"/>
    <col min="16206" max="16209" width="6" style="1" customWidth="1"/>
    <col min="16210" max="16210" width="7" style="1" customWidth="1"/>
    <col min="16211" max="16211" width="17.5" style="1" customWidth="1"/>
    <col min="16212" max="16215" width="6" style="1" customWidth="1"/>
    <col min="16216" max="16216" width="6.875" style="1" customWidth="1"/>
    <col min="16217" max="16217" width="5.75" style="1" customWidth="1"/>
    <col min="16218" max="16218" width="16.625" style="1" customWidth="1"/>
    <col min="16219" max="16219" width="4.125" style="1" customWidth="1"/>
    <col min="16220" max="16220" width="3.75" style="1" customWidth="1"/>
    <col min="16221" max="16221" width="3.875" style="1" customWidth="1"/>
    <col min="16222" max="16222" width="4.5" style="1" customWidth="1"/>
    <col min="16223" max="16223" width="5" style="1" customWidth="1"/>
    <col min="16224" max="16224" width="5.5" style="1" customWidth="1"/>
    <col min="16225" max="16225" width="5.75" style="1" customWidth="1"/>
    <col min="16226" max="16226" width="5.5" style="1" customWidth="1"/>
    <col min="16227" max="16228" width="5" style="1" customWidth="1"/>
    <col min="16229" max="16229" width="12.875" style="1" customWidth="1"/>
    <col min="16230" max="16239" width="5" style="1" customWidth="1"/>
    <col min="16240" max="16384" width="9" style="1"/>
  </cols>
  <sheetData>
    <row r="1" spans="1:104" s="86" customFormat="1" ht="12.75" x14ac:dyDescent="0.2">
      <c r="A1" s="91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U1" s="88"/>
      <c r="V1" s="88"/>
      <c r="W1" s="88"/>
      <c r="X1" s="88"/>
      <c r="Y1" s="88"/>
      <c r="Z1" s="88"/>
      <c r="AA1" s="88"/>
      <c r="AB1" s="88"/>
      <c r="AG1" s="92" t="s">
        <v>222</v>
      </c>
      <c r="AH1" s="88"/>
      <c r="AI1" s="88"/>
      <c r="AJ1" s="88"/>
      <c r="AK1" s="88"/>
      <c r="AL1" s="88"/>
      <c r="AM1" s="88"/>
      <c r="AN1" s="88"/>
      <c r="AO1" s="88"/>
      <c r="AP1" s="88"/>
      <c r="AU1" s="92"/>
      <c r="AV1" s="90"/>
      <c r="AW1" s="90"/>
      <c r="BI1" s="92" t="s">
        <v>222</v>
      </c>
      <c r="BJ1" s="90"/>
      <c r="BK1" s="90"/>
      <c r="BW1" s="92" t="s">
        <v>222</v>
      </c>
      <c r="CL1" s="92" t="s">
        <v>222</v>
      </c>
    </row>
    <row r="2" spans="1:104" s="86" customFormat="1" ht="12.75" x14ac:dyDescent="0.2">
      <c r="A2" s="91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U2" s="88"/>
      <c r="V2" s="88"/>
      <c r="W2" s="88"/>
      <c r="X2" s="88"/>
      <c r="Y2" s="88"/>
      <c r="Z2" s="88"/>
      <c r="AA2" s="88"/>
      <c r="AB2" s="88"/>
      <c r="AG2" s="89" t="s">
        <v>221</v>
      </c>
      <c r="AH2" s="88"/>
      <c r="AI2" s="88"/>
      <c r="AJ2" s="88"/>
      <c r="AK2" s="88"/>
      <c r="AL2" s="88"/>
      <c r="AM2" s="88"/>
      <c r="AN2" s="88"/>
      <c r="AO2" s="88"/>
      <c r="AP2" s="88"/>
      <c r="AU2" s="89"/>
      <c r="AV2" s="90"/>
      <c r="AW2" s="90"/>
      <c r="BI2" s="89" t="s">
        <v>221</v>
      </c>
      <c r="BJ2" s="90"/>
      <c r="BK2" s="90"/>
      <c r="BW2" s="89" t="s">
        <v>221</v>
      </c>
      <c r="CC2" s="88"/>
      <c r="CD2" s="88"/>
      <c r="CE2" s="88"/>
      <c r="CF2" s="88"/>
      <c r="CG2" s="88"/>
      <c r="CH2" s="88"/>
      <c r="CI2" s="88"/>
      <c r="CJ2" s="88"/>
      <c r="CK2" s="88"/>
      <c r="CL2" s="87" t="s">
        <v>221</v>
      </c>
    </row>
    <row r="3" spans="1:104" s="86" customFormat="1" ht="12.75" x14ac:dyDescent="0.2">
      <c r="A3" s="91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U3" s="88"/>
      <c r="V3" s="88"/>
      <c r="W3" s="88"/>
      <c r="X3" s="88"/>
      <c r="Y3" s="88"/>
      <c r="Z3" s="88"/>
      <c r="AA3" s="88"/>
      <c r="AB3" s="88"/>
      <c r="AG3" s="89" t="s">
        <v>220</v>
      </c>
      <c r="AH3" s="88"/>
      <c r="AI3" s="88"/>
      <c r="AJ3" s="88"/>
      <c r="AK3" s="88"/>
      <c r="AL3" s="88"/>
      <c r="AM3" s="88"/>
      <c r="AN3" s="88"/>
      <c r="AO3" s="88"/>
      <c r="AP3" s="88"/>
      <c r="AU3" s="89"/>
      <c r="AV3" s="90"/>
      <c r="AW3" s="90"/>
      <c r="BI3" s="89" t="s">
        <v>220</v>
      </c>
      <c r="BJ3" s="90"/>
      <c r="BK3" s="90"/>
      <c r="BW3" s="89" t="s">
        <v>220</v>
      </c>
      <c r="CC3" s="88"/>
      <c r="CD3" s="88"/>
      <c r="CE3" s="88"/>
      <c r="CF3" s="88"/>
      <c r="CG3" s="88"/>
      <c r="CH3" s="88"/>
      <c r="CI3" s="88"/>
      <c r="CJ3" s="88"/>
      <c r="CK3" s="88"/>
      <c r="CL3" s="87" t="s">
        <v>220</v>
      </c>
    </row>
    <row r="4" spans="1:104" ht="51" customHeight="1" x14ac:dyDescent="0.25">
      <c r="A4" s="70"/>
      <c r="B4" s="70"/>
      <c r="C4" s="70"/>
      <c r="E4" s="70" t="s">
        <v>219</v>
      </c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Z4" s="70"/>
      <c r="AA4" s="70"/>
      <c r="AB4" s="93" t="s">
        <v>218</v>
      </c>
      <c r="AC4" s="94"/>
      <c r="AD4" s="94"/>
      <c r="AE4" s="94"/>
      <c r="AF4" s="94"/>
      <c r="AG4" s="94"/>
      <c r="AH4" s="15"/>
      <c r="AI4" s="15"/>
      <c r="AJ4" s="15"/>
      <c r="AK4" s="15"/>
      <c r="AL4" s="15"/>
      <c r="AM4" s="15"/>
      <c r="AN4" s="15"/>
      <c r="AP4" s="70" t="s">
        <v>219</v>
      </c>
      <c r="AQ4" s="70"/>
      <c r="AR4" s="70"/>
      <c r="AS4" s="70"/>
      <c r="AT4" s="70"/>
      <c r="BC4" s="70"/>
      <c r="BD4" s="93" t="s">
        <v>218</v>
      </c>
      <c r="BE4" s="94"/>
      <c r="BF4" s="94"/>
      <c r="BG4" s="94"/>
      <c r="BH4" s="94"/>
      <c r="BI4" s="94"/>
      <c r="BQ4" s="70"/>
      <c r="BR4" s="93" t="s">
        <v>218</v>
      </c>
      <c r="BS4" s="94"/>
      <c r="BT4" s="94"/>
      <c r="BU4" s="94"/>
      <c r="BV4" s="94"/>
      <c r="BW4" s="94"/>
      <c r="BY4" s="70" t="s">
        <v>219</v>
      </c>
      <c r="BZ4" s="70"/>
      <c r="CA4" s="70"/>
      <c r="CB4" s="70"/>
      <c r="CC4" s="70"/>
      <c r="CD4" s="15"/>
      <c r="CE4" s="15"/>
      <c r="CF4" s="70"/>
      <c r="CG4" s="93" t="s">
        <v>218</v>
      </c>
      <c r="CH4" s="94"/>
      <c r="CI4" s="94"/>
      <c r="CJ4" s="94"/>
      <c r="CK4" s="94"/>
      <c r="CL4" s="94"/>
    </row>
    <row r="5" spans="1:104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95" t="s">
        <v>217</v>
      </c>
      <c r="AB5" s="95"/>
      <c r="AC5" s="95"/>
      <c r="AD5" s="95"/>
      <c r="AE5" s="95"/>
      <c r="AF5" s="95"/>
      <c r="AG5" s="95"/>
      <c r="AH5" s="84"/>
      <c r="AI5" s="84"/>
      <c r="AJ5" s="84"/>
      <c r="AK5" s="84"/>
      <c r="AL5" s="84"/>
      <c r="AM5" s="84"/>
      <c r="AN5" s="84"/>
      <c r="AO5" s="73"/>
      <c r="AP5" s="73"/>
      <c r="AQ5" s="73"/>
      <c r="AR5" s="73"/>
      <c r="AS5" s="73"/>
      <c r="AT5" s="73"/>
      <c r="AU5" s="84"/>
      <c r="AV5" s="85"/>
      <c r="AW5" s="85"/>
      <c r="AX5" s="84"/>
      <c r="AY5" s="84"/>
      <c r="AZ5" s="84"/>
      <c r="BA5" s="84"/>
      <c r="BB5" s="84"/>
      <c r="BC5" s="95" t="s">
        <v>217</v>
      </c>
      <c r="BD5" s="95"/>
      <c r="BE5" s="95"/>
      <c r="BF5" s="95"/>
      <c r="BG5" s="95"/>
      <c r="BH5" s="95"/>
      <c r="BI5" s="95"/>
      <c r="BJ5" s="85"/>
      <c r="BK5" s="85"/>
      <c r="BL5" s="84"/>
      <c r="BM5" s="84"/>
      <c r="BN5" s="84"/>
      <c r="BO5" s="84"/>
      <c r="BP5" s="84"/>
      <c r="BQ5" s="95" t="s">
        <v>217</v>
      </c>
      <c r="BR5" s="95"/>
      <c r="BS5" s="95"/>
      <c r="BT5" s="95"/>
      <c r="BU5" s="95"/>
      <c r="BV5" s="95"/>
      <c r="BW5" s="95"/>
      <c r="BX5" s="73"/>
      <c r="BY5" s="73"/>
      <c r="BZ5" s="73"/>
      <c r="CA5" s="73"/>
      <c r="CB5" s="73"/>
      <c r="CC5" s="73"/>
      <c r="CD5" s="84"/>
      <c r="CE5" s="84"/>
      <c r="CF5" s="95" t="s">
        <v>217</v>
      </c>
      <c r="CG5" s="95"/>
      <c r="CH5" s="95"/>
      <c r="CI5" s="95"/>
      <c r="CJ5" s="95"/>
      <c r="CK5" s="95"/>
      <c r="CL5" s="95"/>
      <c r="CM5" s="15"/>
      <c r="CN5" s="15"/>
    </row>
    <row r="6" spans="1:104" ht="18.75" x14ac:dyDescent="0.25">
      <c r="A6" s="81"/>
      <c r="B6" s="81"/>
      <c r="C6" s="81"/>
      <c r="D6" s="81" t="s">
        <v>216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 t="s">
        <v>215</v>
      </c>
      <c r="AD6" s="81"/>
      <c r="AE6" s="81"/>
      <c r="AF6" s="81"/>
      <c r="AG6" s="81"/>
      <c r="AH6" s="82"/>
      <c r="AI6" s="82"/>
      <c r="AJ6" s="82"/>
      <c r="AK6" s="80"/>
      <c r="AL6" s="80"/>
      <c r="AM6" s="80"/>
      <c r="AN6" s="80"/>
      <c r="AO6" s="81" t="s">
        <v>216</v>
      </c>
      <c r="AP6" s="81"/>
      <c r="AQ6" s="81"/>
      <c r="AR6" s="81"/>
      <c r="AS6" s="81"/>
      <c r="AT6" s="81"/>
      <c r="AU6" s="80"/>
      <c r="AV6" s="83"/>
      <c r="AW6" s="83"/>
      <c r="AX6" s="80"/>
      <c r="AY6" s="80"/>
      <c r="AZ6" s="80"/>
      <c r="BA6" s="80"/>
      <c r="BB6" s="80"/>
      <c r="BC6" s="81"/>
      <c r="BD6" s="81"/>
      <c r="BE6" s="81" t="s">
        <v>215</v>
      </c>
      <c r="BF6" s="81"/>
      <c r="BG6" s="81"/>
      <c r="BH6" s="81"/>
      <c r="BI6" s="81"/>
      <c r="BJ6" s="83"/>
      <c r="BK6" s="83"/>
      <c r="BL6" s="80"/>
      <c r="BM6" s="80"/>
      <c r="BN6" s="80"/>
      <c r="BO6" s="80"/>
      <c r="BP6" s="80"/>
      <c r="BQ6" s="81"/>
      <c r="BR6" s="81"/>
      <c r="BS6" s="81" t="s">
        <v>215</v>
      </c>
      <c r="BT6" s="81"/>
      <c r="BU6" s="81"/>
      <c r="BV6" s="81"/>
      <c r="BW6" s="81"/>
      <c r="BX6" s="81" t="s">
        <v>216</v>
      </c>
      <c r="BY6" s="81"/>
      <c r="BZ6" s="81"/>
      <c r="CA6" s="81"/>
      <c r="CB6" s="81"/>
      <c r="CC6" s="81"/>
      <c r="CD6" s="82"/>
      <c r="CE6" s="82"/>
      <c r="CF6" s="81"/>
      <c r="CG6" s="81"/>
      <c r="CH6" s="15"/>
      <c r="CI6" s="81"/>
      <c r="CJ6" s="81"/>
      <c r="CK6" s="81" t="s">
        <v>215</v>
      </c>
      <c r="CL6" s="81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</row>
    <row r="7" spans="1:104" x14ac:dyDescent="0.25">
      <c r="A7" s="75"/>
      <c r="B7" s="75"/>
      <c r="C7" s="75"/>
      <c r="D7" s="75" t="s">
        <v>214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96" t="s">
        <v>213</v>
      </c>
      <c r="AC7" s="96"/>
      <c r="AD7" s="96"/>
      <c r="AE7" s="96"/>
      <c r="AF7" s="96"/>
      <c r="AG7" s="96"/>
      <c r="AH7" s="75"/>
      <c r="AI7" s="75"/>
      <c r="AJ7" s="75"/>
      <c r="AK7" s="74"/>
      <c r="AL7" s="74"/>
      <c r="AM7" s="74"/>
      <c r="AN7" s="74"/>
      <c r="AO7" s="75" t="s">
        <v>214</v>
      </c>
      <c r="AP7" s="75"/>
      <c r="AQ7" s="75"/>
      <c r="AR7" s="75"/>
      <c r="AS7" s="75"/>
      <c r="AT7" s="75"/>
      <c r="AU7" s="74"/>
      <c r="AV7" s="79"/>
      <c r="AW7" s="79"/>
      <c r="AX7" s="74"/>
      <c r="AY7" s="74"/>
      <c r="AZ7" s="74"/>
      <c r="BA7" s="74"/>
      <c r="BB7" s="74"/>
      <c r="BC7" s="75"/>
      <c r="BD7" s="96" t="s">
        <v>213</v>
      </c>
      <c r="BE7" s="96"/>
      <c r="BF7" s="96"/>
      <c r="BG7" s="96"/>
      <c r="BH7" s="96"/>
      <c r="BI7" s="96"/>
      <c r="BJ7" s="79"/>
      <c r="BK7" s="79"/>
      <c r="BL7" s="74"/>
      <c r="BM7" s="74"/>
      <c r="BN7" s="74"/>
      <c r="BO7" s="74"/>
      <c r="BP7" s="74"/>
      <c r="BQ7" s="75"/>
      <c r="BR7" s="96" t="s">
        <v>213</v>
      </c>
      <c r="BS7" s="96"/>
      <c r="BT7" s="96"/>
      <c r="BU7" s="96"/>
      <c r="BV7" s="96"/>
      <c r="BW7" s="96"/>
      <c r="BX7" s="75" t="s">
        <v>214</v>
      </c>
      <c r="BY7" s="75"/>
      <c r="BZ7" s="75"/>
      <c r="CA7" s="75"/>
      <c r="CB7" s="75"/>
      <c r="CC7" s="75"/>
      <c r="CD7" s="75"/>
      <c r="CE7" s="75"/>
      <c r="CF7" s="75"/>
      <c r="CG7" s="96" t="s">
        <v>213</v>
      </c>
      <c r="CH7" s="96"/>
      <c r="CI7" s="96"/>
      <c r="CJ7" s="96"/>
      <c r="CK7" s="96"/>
      <c r="CL7" s="96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</row>
    <row r="8" spans="1:104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 t="s">
        <v>212</v>
      </c>
      <c r="AE8" s="75"/>
      <c r="AF8" s="75"/>
      <c r="AG8" s="75"/>
      <c r="AH8" s="76"/>
      <c r="AI8" s="76"/>
      <c r="AJ8" s="76"/>
      <c r="AK8" s="77"/>
      <c r="AL8" s="77"/>
      <c r="AM8" s="77"/>
      <c r="AN8" s="77"/>
      <c r="AO8" s="75"/>
      <c r="AP8" s="75"/>
      <c r="AQ8" s="75"/>
      <c r="AR8" s="75"/>
      <c r="AS8" s="75"/>
      <c r="AT8" s="75"/>
      <c r="AU8" s="77"/>
      <c r="AV8" s="78"/>
      <c r="AW8" s="78"/>
      <c r="AX8" s="77"/>
      <c r="AY8" s="77"/>
      <c r="AZ8" s="77"/>
      <c r="BA8" s="77"/>
      <c r="BB8" s="77"/>
      <c r="BC8" s="75"/>
      <c r="BD8" s="75"/>
      <c r="BE8" s="75"/>
      <c r="BF8" s="75" t="s">
        <v>212</v>
      </c>
      <c r="BG8" s="75"/>
      <c r="BH8" s="75"/>
      <c r="BI8" s="75"/>
      <c r="BJ8" s="78"/>
      <c r="BK8" s="78"/>
      <c r="BL8" s="77"/>
      <c r="BM8" s="77"/>
      <c r="BN8" s="77"/>
      <c r="BO8" s="77"/>
      <c r="BP8" s="77"/>
      <c r="BQ8" s="75"/>
      <c r="BR8" s="75"/>
      <c r="BS8" s="75"/>
      <c r="BT8" s="75" t="s">
        <v>212</v>
      </c>
      <c r="BU8" s="75"/>
      <c r="BV8" s="75"/>
      <c r="BW8" s="75"/>
      <c r="BX8" s="75"/>
      <c r="BY8" s="75"/>
      <c r="BZ8" s="75"/>
      <c r="CA8" s="75"/>
      <c r="CB8" s="75"/>
      <c r="CC8" s="75"/>
      <c r="CD8" s="76"/>
      <c r="CE8" s="76"/>
      <c r="CF8" s="75"/>
      <c r="CG8" s="75"/>
      <c r="CH8" s="75"/>
      <c r="CI8" s="75" t="s">
        <v>212</v>
      </c>
      <c r="CJ8" s="75"/>
      <c r="CK8" s="75"/>
      <c r="CL8" s="75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</row>
    <row r="9" spans="1:104" x14ac:dyDescent="0.25">
      <c r="A9" s="71"/>
      <c r="B9" s="71"/>
      <c r="C9" s="71"/>
      <c r="E9" s="71" t="s">
        <v>211</v>
      </c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Z9" s="71"/>
      <c r="AA9" s="71"/>
      <c r="AB9" s="71"/>
      <c r="AC9" s="71"/>
      <c r="AD9" s="71"/>
      <c r="AE9" s="71"/>
      <c r="AF9" s="71"/>
      <c r="AG9" s="71"/>
      <c r="AH9" s="73"/>
      <c r="AI9" s="70"/>
      <c r="AJ9" s="70"/>
      <c r="AK9" s="70"/>
      <c r="AL9" s="70"/>
      <c r="AM9" s="70"/>
      <c r="AN9" s="70"/>
      <c r="AP9" s="71" t="s">
        <v>211</v>
      </c>
      <c r="AQ9" s="71"/>
      <c r="AR9" s="71"/>
      <c r="AS9" s="71"/>
      <c r="AT9" s="71"/>
      <c r="AU9" s="70"/>
      <c r="AV9" s="72"/>
      <c r="AW9" s="72"/>
      <c r="AX9" s="70"/>
      <c r="AY9" s="70"/>
      <c r="AZ9" s="70"/>
      <c r="BA9" s="70"/>
      <c r="BB9" s="70"/>
      <c r="BJ9" s="72"/>
      <c r="BK9" s="72"/>
      <c r="BL9" s="70"/>
      <c r="BM9" s="70"/>
      <c r="BN9" s="70"/>
      <c r="BO9" s="70"/>
      <c r="BP9" s="70"/>
      <c r="BY9" s="71" t="s">
        <v>211</v>
      </c>
      <c r="BZ9" s="71"/>
      <c r="CA9" s="71"/>
      <c r="CB9" s="71"/>
      <c r="CC9" s="71"/>
      <c r="CD9" s="70"/>
      <c r="CE9" s="70"/>
      <c r="CF9" s="70"/>
      <c r="CG9" s="70"/>
      <c r="CH9" s="70"/>
      <c r="CI9" s="70"/>
      <c r="CJ9" s="70"/>
      <c r="CK9" s="70"/>
      <c r="CL9" s="70"/>
      <c r="CM9" s="15"/>
      <c r="CN9" s="15"/>
    </row>
    <row r="10" spans="1:104" x14ac:dyDescent="0.25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9"/>
      <c r="AW10" s="69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9"/>
      <c r="BK10" s="69"/>
      <c r="BL10" s="68"/>
      <c r="BM10" s="68"/>
      <c r="BN10" s="68"/>
      <c r="BO10" s="68"/>
      <c r="BP10" s="68"/>
      <c r="BQ10" s="68"/>
      <c r="BR10" s="68"/>
      <c r="BS10" s="68"/>
      <c r="BT10" s="68"/>
      <c r="BU10" s="68"/>
      <c r="BV10" s="68"/>
      <c r="BW10" s="68"/>
      <c r="BX10" s="68"/>
      <c r="BY10" s="15"/>
      <c r="BZ10" s="68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</row>
    <row r="11" spans="1:104" ht="15.75" customHeight="1" x14ac:dyDescent="0.25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  <c r="BM11" s="98"/>
      <c r="BN11" s="98"/>
      <c r="BO11" s="98"/>
      <c r="BP11" s="98"/>
      <c r="BQ11" s="98"/>
      <c r="BR11" s="98"/>
      <c r="BS11" s="98"/>
      <c r="BT11" s="98"/>
      <c r="BU11" s="98"/>
      <c r="BV11" s="98"/>
      <c r="BW11" s="98"/>
      <c r="BX11" s="98"/>
      <c r="BY11" s="98"/>
      <c r="BZ11" s="98"/>
      <c r="CA11" s="98"/>
      <c r="CB11" s="98"/>
      <c r="CC11" s="98"/>
      <c r="CD11" s="98"/>
      <c r="CE11" s="98"/>
      <c r="CF11" s="98"/>
      <c r="CG11" s="98"/>
      <c r="CH11" s="98"/>
      <c r="CI11" s="98"/>
      <c r="CJ11" s="98"/>
      <c r="CK11" s="67"/>
      <c r="CL11" s="66"/>
      <c r="CM11" s="66"/>
      <c r="CN11" s="66"/>
      <c r="CO11" s="66"/>
      <c r="CP11" s="66"/>
      <c r="CQ11" s="66"/>
      <c r="CR11" s="66"/>
      <c r="CS11" s="66"/>
      <c r="CT11" s="66"/>
      <c r="CU11" s="66"/>
      <c r="CV11" s="66"/>
      <c r="CW11" s="66"/>
    </row>
    <row r="12" spans="1:104" x14ac:dyDescent="0.25">
      <c r="A12" s="110" t="s">
        <v>210</v>
      </c>
      <c r="B12" s="105" t="s">
        <v>209</v>
      </c>
      <c r="C12" s="105" t="s">
        <v>208</v>
      </c>
      <c r="D12" s="108" t="s">
        <v>207</v>
      </c>
      <c r="E12" s="108"/>
      <c r="F12" s="113" t="s">
        <v>206</v>
      </c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5"/>
      <c r="T12" s="97" t="s">
        <v>205</v>
      </c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 t="s">
        <v>205</v>
      </c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97"/>
      <c r="CK12" s="97"/>
      <c r="CL12" s="105" t="s">
        <v>204</v>
      </c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</row>
    <row r="13" spans="1:104" ht="15.75" customHeight="1" x14ac:dyDescent="0.25">
      <c r="A13" s="111"/>
      <c r="B13" s="106"/>
      <c r="C13" s="106"/>
      <c r="D13" s="108"/>
      <c r="E13" s="108"/>
      <c r="F13" s="116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8"/>
      <c r="T13" s="99" t="s">
        <v>203</v>
      </c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4"/>
      <c r="AH13" s="99" t="s">
        <v>202</v>
      </c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4"/>
      <c r="AV13" s="99" t="s">
        <v>201</v>
      </c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4"/>
      <c r="BJ13" s="99" t="s">
        <v>200</v>
      </c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4"/>
      <c r="BX13" s="108" t="s">
        <v>199</v>
      </c>
      <c r="BY13" s="108"/>
      <c r="BZ13" s="108"/>
      <c r="CA13" s="108"/>
      <c r="CB13" s="108"/>
      <c r="CC13" s="108"/>
      <c r="CD13" s="108"/>
      <c r="CE13" s="108"/>
      <c r="CF13" s="108"/>
      <c r="CG13" s="108"/>
      <c r="CH13" s="108"/>
      <c r="CI13" s="108"/>
      <c r="CJ13" s="108"/>
      <c r="CK13" s="108"/>
      <c r="CL13" s="106"/>
    </row>
    <row r="14" spans="1:104" ht="31.5" customHeight="1" x14ac:dyDescent="0.25">
      <c r="A14" s="111"/>
      <c r="B14" s="106"/>
      <c r="C14" s="106"/>
      <c r="D14" s="108"/>
      <c r="E14" s="108"/>
      <c r="F14" s="99" t="s">
        <v>196</v>
      </c>
      <c r="G14" s="100"/>
      <c r="H14" s="100"/>
      <c r="I14" s="100"/>
      <c r="J14" s="100"/>
      <c r="K14" s="100"/>
      <c r="L14" s="100"/>
      <c r="M14" s="119" t="s">
        <v>198</v>
      </c>
      <c r="N14" s="120"/>
      <c r="O14" s="120"/>
      <c r="P14" s="120"/>
      <c r="Q14" s="120"/>
      <c r="R14" s="120"/>
      <c r="S14" s="121"/>
      <c r="T14" s="99" t="s">
        <v>197</v>
      </c>
      <c r="U14" s="100"/>
      <c r="V14" s="100"/>
      <c r="W14" s="100"/>
      <c r="X14" s="100"/>
      <c r="Y14" s="100"/>
      <c r="Z14" s="100"/>
      <c r="AA14" s="101" t="s">
        <v>194</v>
      </c>
      <c r="AB14" s="102"/>
      <c r="AC14" s="102"/>
      <c r="AD14" s="102"/>
      <c r="AE14" s="102"/>
      <c r="AF14" s="102"/>
      <c r="AG14" s="103"/>
      <c r="AH14" s="99" t="s">
        <v>197</v>
      </c>
      <c r="AI14" s="100"/>
      <c r="AJ14" s="100"/>
      <c r="AK14" s="100"/>
      <c r="AL14" s="100"/>
      <c r="AM14" s="100"/>
      <c r="AN14" s="100"/>
      <c r="AO14" s="101" t="s">
        <v>194</v>
      </c>
      <c r="AP14" s="102"/>
      <c r="AQ14" s="102"/>
      <c r="AR14" s="102"/>
      <c r="AS14" s="102"/>
      <c r="AT14" s="102"/>
      <c r="AU14" s="103"/>
      <c r="AV14" s="99" t="s">
        <v>197</v>
      </c>
      <c r="AW14" s="100"/>
      <c r="AX14" s="100"/>
      <c r="AY14" s="100"/>
      <c r="AZ14" s="100"/>
      <c r="BA14" s="100"/>
      <c r="BB14" s="100"/>
      <c r="BC14" s="101" t="s">
        <v>194</v>
      </c>
      <c r="BD14" s="102"/>
      <c r="BE14" s="102"/>
      <c r="BF14" s="102"/>
      <c r="BG14" s="102"/>
      <c r="BH14" s="102"/>
      <c r="BI14" s="103"/>
      <c r="BJ14" s="99" t="s">
        <v>195</v>
      </c>
      <c r="BK14" s="100"/>
      <c r="BL14" s="100"/>
      <c r="BM14" s="100"/>
      <c r="BN14" s="100"/>
      <c r="BO14" s="100"/>
      <c r="BP14" s="100"/>
      <c r="BQ14" s="101" t="s">
        <v>194</v>
      </c>
      <c r="BR14" s="102"/>
      <c r="BS14" s="102"/>
      <c r="BT14" s="102"/>
      <c r="BU14" s="102"/>
      <c r="BV14" s="102"/>
      <c r="BW14" s="103"/>
      <c r="BX14" s="99" t="s">
        <v>196</v>
      </c>
      <c r="BY14" s="100"/>
      <c r="BZ14" s="100"/>
      <c r="CA14" s="100"/>
      <c r="CB14" s="100"/>
      <c r="CC14" s="100"/>
      <c r="CD14" s="100"/>
      <c r="CE14" s="101" t="s">
        <v>194</v>
      </c>
      <c r="CF14" s="102"/>
      <c r="CG14" s="102"/>
      <c r="CH14" s="102"/>
      <c r="CI14" s="102"/>
      <c r="CJ14" s="102"/>
      <c r="CK14" s="103"/>
      <c r="CL14" s="106"/>
    </row>
    <row r="15" spans="1:104" ht="44.25" customHeight="1" x14ac:dyDescent="0.25">
      <c r="A15" s="111"/>
      <c r="B15" s="106"/>
      <c r="C15" s="106"/>
      <c r="D15" s="108" t="s">
        <v>195</v>
      </c>
      <c r="E15" s="108" t="s">
        <v>194</v>
      </c>
      <c r="F15" s="63" t="s">
        <v>193</v>
      </c>
      <c r="G15" s="97" t="s">
        <v>192</v>
      </c>
      <c r="H15" s="97"/>
      <c r="I15" s="97"/>
      <c r="J15" s="97"/>
      <c r="K15" s="97"/>
      <c r="L15" s="97"/>
      <c r="M15" s="63" t="s">
        <v>193</v>
      </c>
      <c r="N15" s="97" t="s">
        <v>192</v>
      </c>
      <c r="O15" s="97"/>
      <c r="P15" s="97"/>
      <c r="Q15" s="97"/>
      <c r="R15" s="97"/>
      <c r="S15" s="97"/>
      <c r="T15" s="64" t="s">
        <v>193</v>
      </c>
      <c r="U15" s="97" t="s">
        <v>192</v>
      </c>
      <c r="V15" s="97"/>
      <c r="W15" s="97"/>
      <c r="X15" s="97"/>
      <c r="Y15" s="97"/>
      <c r="Z15" s="97"/>
      <c r="AA15" s="63" t="s">
        <v>193</v>
      </c>
      <c r="AB15" s="97" t="s">
        <v>192</v>
      </c>
      <c r="AC15" s="97"/>
      <c r="AD15" s="97"/>
      <c r="AE15" s="97"/>
      <c r="AF15" s="97"/>
      <c r="AG15" s="97"/>
      <c r="AH15" s="64" t="s">
        <v>193</v>
      </c>
      <c r="AI15" s="97" t="s">
        <v>192</v>
      </c>
      <c r="AJ15" s="97"/>
      <c r="AK15" s="97"/>
      <c r="AL15" s="97"/>
      <c r="AM15" s="97"/>
      <c r="AN15" s="97"/>
      <c r="AO15" s="63" t="s">
        <v>193</v>
      </c>
      <c r="AP15" s="97" t="s">
        <v>192</v>
      </c>
      <c r="AQ15" s="97"/>
      <c r="AR15" s="97"/>
      <c r="AS15" s="97"/>
      <c r="AT15" s="97"/>
      <c r="AU15" s="97"/>
      <c r="AV15" s="64" t="s">
        <v>193</v>
      </c>
      <c r="AW15" s="97" t="s">
        <v>192</v>
      </c>
      <c r="AX15" s="97"/>
      <c r="AY15" s="97"/>
      <c r="AZ15" s="97"/>
      <c r="BA15" s="97"/>
      <c r="BB15" s="97"/>
      <c r="BC15" s="63" t="s">
        <v>193</v>
      </c>
      <c r="BD15" s="97" t="s">
        <v>192</v>
      </c>
      <c r="BE15" s="97"/>
      <c r="BF15" s="97"/>
      <c r="BG15" s="97"/>
      <c r="BH15" s="97"/>
      <c r="BI15" s="97"/>
      <c r="BJ15" s="64" t="s">
        <v>193</v>
      </c>
      <c r="BK15" s="97" t="s">
        <v>192</v>
      </c>
      <c r="BL15" s="97"/>
      <c r="BM15" s="97"/>
      <c r="BN15" s="97"/>
      <c r="BO15" s="97"/>
      <c r="BP15" s="97"/>
      <c r="BQ15" s="63" t="s">
        <v>193</v>
      </c>
      <c r="BR15" s="97" t="s">
        <v>192</v>
      </c>
      <c r="BS15" s="97"/>
      <c r="BT15" s="97"/>
      <c r="BU15" s="97"/>
      <c r="BV15" s="97"/>
      <c r="BW15" s="97"/>
      <c r="BX15" s="63" t="s">
        <v>193</v>
      </c>
      <c r="BY15" s="97" t="s">
        <v>192</v>
      </c>
      <c r="BZ15" s="97"/>
      <c r="CA15" s="97"/>
      <c r="CB15" s="97"/>
      <c r="CC15" s="97"/>
      <c r="CD15" s="97"/>
      <c r="CE15" s="63" t="s">
        <v>193</v>
      </c>
      <c r="CF15" s="97" t="s">
        <v>192</v>
      </c>
      <c r="CG15" s="97"/>
      <c r="CH15" s="97"/>
      <c r="CI15" s="97"/>
      <c r="CJ15" s="97"/>
      <c r="CK15" s="97"/>
      <c r="CL15" s="106"/>
    </row>
    <row r="16" spans="1:104" ht="82.5" customHeight="1" x14ac:dyDescent="0.25">
      <c r="A16" s="112"/>
      <c r="B16" s="107"/>
      <c r="C16" s="107"/>
      <c r="D16" s="108"/>
      <c r="E16" s="108"/>
      <c r="F16" s="61" t="s">
        <v>191</v>
      </c>
      <c r="G16" s="61" t="s">
        <v>191</v>
      </c>
      <c r="H16" s="60" t="s">
        <v>190</v>
      </c>
      <c r="I16" s="60" t="s">
        <v>189</v>
      </c>
      <c r="J16" s="60" t="s">
        <v>188</v>
      </c>
      <c r="K16" s="60" t="s">
        <v>187</v>
      </c>
      <c r="L16" s="60" t="s">
        <v>186</v>
      </c>
      <c r="M16" s="61" t="s">
        <v>191</v>
      </c>
      <c r="N16" s="61" t="s">
        <v>191</v>
      </c>
      <c r="O16" s="60" t="s">
        <v>190</v>
      </c>
      <c r="P16" s="60" t="s">
        <v>189</v>
      </c>
      <c r="Q16" s="60" t="s">
        <v>188</v>
      </c>
      <c r="R16" s="60" t="s">
        <v>187</v>
      </c>
      <c r="S16" s="60" t="s">
        <v>186</v>
      </c>
      <c r="T16" s="62" t="s">
        <v>191</v>
      </c>
      <c r="U16" s="62" t="s">
        <v>191</v>
      </c>
      <c r="V16" s="60" t="s">
        <v>190</v>
      </c>
      <c r="W16" s="60" t="s">
        <v>189</v>
      </c>
      <c r="X16" s="60" t="s">
        <v>188</v>
      </c>
      <c r="Y16" s="60" t="s">
        <v>187</v>
      </c>
      <c r="Z16" s="60" t="s">
        <v>186</v>
      </c>
      <c r="AA16" s="61" t="s">
        <v>191</v>
      </c>
      <c r="AB16" s="61" t="s">
        <v>191</v>
      </c>
      <c r="AC16" s="60" t="s">
        <v>190</v>
      </c>
      <c r="AD16" s="60" t="s">
        <v>189</v>
      </c>
      <c r="AE16" s="60" t="s">
        <v>188</v>
      </c>
      <c r="AF16" s="60" t="s">
        <v>187</v>
      </c>
      <c r="AG16" s="60" t="s">
        <v>186</v>
      </c>
      <c r="AH16" s="62" t="s">
        <v>191</v>
      </c>
      <c r="AI16" s="62" t="s">
        <v>191</v>
      </c>
      <c r="AJ16" s="60" t="s">
        <v>190</v>
      </c>
      <c r="AK16" s="60" t="s">
        <v>189</v>
      </c>
      <c r="AL16" s="60" t="s">
        <v>188</v>
      </c>
      <c r="AM16" s="60" t="s">
        <v>187</v>
      </c>
      <c r="AN16" s="60" t="s">
        <v>186</v>
      </c>
      <c r="AO16" s="61" t="s">
        <v>191</v>
      </c>
      <c r="AP16" s="61" t="s">
        <v>191</v>
      </c>
      <c r="AQ16" s="60" t="s">
        <v>190</v>
      </c>
      <c r="AR16" s="60" t="s">
        <v>189</v>
      </c>
      <c r="AS16" s="60" t="s">
        <v>188</v>
      </c>
      <c r="AT16" s="60" t="s">
        <v>187</v>
      </c>
      <c r="AU16" s="60" t="s">
        <v>186</v>
      </c>
      <c r="AV16" s="62" t="s">
        <v>191</v>
      </c>
      <c r="AW16" s="62" t="s">
        <v>191</v>
      </c>
      <c r="AX16" s="60" t="s">
        <v>190</v>
      </c>
      <c r="AY16" s="60" t="s">
        <v>189</v>
      </c>
      <c r="AZ16" s="60" t="s">
        <v>188</v>
      </c>
      <c r="BA16" s="60" t="s">
        <v>187</v>
      </c>
      <c r="BB16" s="60" t="s">
        <v>186</v>
      </c>
      <c r="BC16" s="61" t="s">
        <v>191</v>
      </c>
      <c r="BD16" s="61" t="s">
        <v>191</v>
      </c>
      <c r="BE16" s="60" t="s">
        <v>190</v>
      </c>
      <c r="BF16" s="60" t="s">
        <v>189</v>
      </c>
      <c r="BG16" s="60" t="s">
        <v>188</v>
      </c>
      <c r="BH16" s="60" t="s">
        <v>187</v>
      </c>
      <c r="BI16" s="60" t="s">
        <v>186</v>
      </c>
      <c r="BJ16" s="62" t="s">
        <v>191</v>
      </c>
      <c r="BK16" s="62" t="s">
        <v>191</v>
      </c>
      <c r="BL16" s="60" t="s">
        <v>190</v>
      </c>
      <c r="BM16" s="60" t="s">
        <v>189</v>
      </c>
      <c r="BN16" s="60" t="s">
        <v>188</v>
      </c>
      <c r="BO16" s="60" t="s">
        <v>187</v>
      </c>
      <c r="BP16" s="60" t="s">
        <v>186</v>
      </c>
      <c r="BQ16" s="61" t="s">
        <v>191</v>
      </c>
      <c r="BR16" s="61" t="s">
        <v>191</v>
      </c>
      <c r="BS16" s="60" t="s">
        <v>190</v>
      </c>
      <c r="BT16" s="60" t="s">
        <v>189</v>
      </c>
      <c r="BU16" s="60" t="s">
        <v>188</v>
      </c>
      <c r="BV16" s="60" t="s">
        <v>187</v>
      </c>
      <c r="BW16" s="60" t="s">
        <v>186</v>
      </c>
      <c r="BX16" s="61" t="s">
        <v>191</v>
      </c>
      <c r="BY16" s="61" t="s">
        <v>191</v>
      </c>
      <c r="BZ16" s="60" t="s">
        <v>190</v>
      </c>
      <c r="CA16" s="60" t="s">
        <v>189</v>
      </c>
      <c r="CB16" s="60" t="s">
        <v>188</v>
      </c>
      <c r="CC16" s="60" t="s">
        <v>187</v>
      </c>
      <c r="CD16" s="60" t="s">
        <v>186</v>
      </c>
      <c r="CE16" s="61" t="s">
        <v>191</v>
      </c>
      <c r="CF16" s="61" t="s">
        <v>191</v>
      </c>
      <c r="CG16" s="60" t="s">
        <v>190</v>
      </c>
      <c r="CH16" s="60" t="s">
        <v>189</v>
      </c>
      <c r="CI16" s="60" t="s">
        <v>188</v>
      </c>
      <c r="CJ16" s="60" t="s">
        <v>187</v>
      </c>
      <c r="CK16" s="60" t="s">
        <v>186</v>
      </c>
      <c r="CL16" s="107"/>
    </row>
    <row r="17" spans="1:90" ht="18.75" customHeight="1" thickBot="1" x14ac:dyDescent="0.3">
      <c r="A17" s="59">
        <v>1</v>
      </c>
      <c r="B17" s="58">
        <v>2</v>
      </c>
      <c r="C17" s="57">
        <v>3</v>
      </c>
      <c r="D17" s="57">
        <v>4</v>
      </c>
      <c r="E17" s="57">
        <v>5</v>
      </c>
      <c r="F17" s="55" t="s">
        <v>185</v>
      </c>
      <c r="G17" s="55" t="s">
        <v>184</v>
      </c>
      <c r="H17" s="55" t="s">
        <v>183</v>
      </c>
      <c r="I17" s="55" t="s">
        <v>182</v>
      </c>
      <c r="J17" s="55" t="s">
        <v>181</v>
      </c>
      <c r="K17" s="55" t="s">
        <v>180</v>
      </c>
      <c r="L17" s="55" t="s">
        <v>179</v>
      </c>
      <c r="M17" s="55" t="s">
        <v>178</v>
      </c>
      <c r="N17" s="55" t="s">
        <v>177</v>
      </c>
      <c r="O17" s="55" t="s">
        <v>176</v>
      </c>
      <c r="P17" s="55" t="s">
        <v>175</v>
      </c>
      <c r="Q17" s="55" t="s">
        <v>174</v>
      </c>
      <c r="R17" s="55" t="s">
        <v>173</v>
      </c>
      <c r="S17" s="55" t="s">
        <v>172</v>
      </c>
      <c r="T17" s="56" t="s">
        <v>171</v>
      </c>
      <c r="U17" s="56" t="s">
        <v>170</v>
      </c>
      <c r="V17" s="55" t="s">
        <v>169</v>
      </c>
      <c r="W17" s="55" t="s">
        <v>168</v>
      </c>
      <c r="X17" s="55" t="s">
        <v>167</v>
      </c>
      <c r="Y17" s="55" t="s">
        <v>166</v>
      </c>
      <c r="Z17" s="55" t="s">
        <v>165</v>
      </c>
      <c r="AA17" s="55" t="s">
        <v>164</v>
      </c>
      <c r="AB17" s="55" t="s">
        <v>163</v>
      </c>
      <c r="AC17" s="55" t="s">
        <v>162</v>
      </c>
      <c r="AD17" s="55" t="s">
        <v>161</v>
      </c>
      <c r="AE17" s="55" t="s">
        <v>160</v>
      </c>
      <c r="AF17" s="55" t="s">
        <v>159</v>
      </c>
      <c r="AG17" s="55" t="s">
        <v>158</v>
      </c>
      <c r="AH17" s="56" t="s">
        <v>157</v>
      </c>
      <c r="AI17" s="56" t="s">
        <v>156</v>
      </c>
      <c r="AJ17" s="55" t="s">
        <v>155</v>
      </c>
      <c r="AK17" s="55" t="s">
        <v>154</v>
      </c>
      <c r="AL17" s="55" t="s">
        <v>153</v>
      </c>
      <c r="AM17" s="55" t="s">
        <v>152</v>
      </c>
      <c r="AN17" s="55" t="s">
        <v>151</v>
      </c>
      <c r="AO17" s="55" t="s">
        <v>150</v>
      </c>
      <c r="AP17" s="55" t="s">
        <v>149</v>
      </c>
      <c r="AQ17" s="55" t="s">
        <v>148</v>
      </c>
      <c r="AR17" s="55" t="s">
        <v>147</v>
      </c>
      <c r="AS17" s="55" t="s">
        <v>146</v>
      </c>
      <c r="AT17" s="55" t="s">
        <v>145</v>
      </c>
      <c r="AU17" s="55" t="s">
        <v>144</v>
      </c>
      <c r="AV17" s="56" t="s">
        <v>143</v>
      </c>
      <c r="AW17" s="56" t="s">
        <v>142</v>
      </c>
      <c r="AX17" s="55" t="s">
        <v>141</v>
      </c>
      <c r="AY17" s="55" t="s">
        <v>140</v>
      </c>
      <c r="AZ17" s="55" t="s">
        <v>139</v>
      </c>
      <c r="BA17" s="55" t="s">
        <v>138</v>
      </c>
      <c r="BB17" s="55" t="s">
        <v>137</v>
      </c>
      <c r="BC17" s="55" t="s">
        <v>136</v>
      </c>
      <c r="BD17" s="55" t="s">
        <v>135</v>
      </c>
      <c r="BE17" s="55" t="s">
        <v>134</v>
      </c>
      <c r="BF17" s="55" t="s">
        <v>133</v>
      </c>
      <c r="BG17" s="55" t="s">
        <v>132</v>
      </c>
      <c r="BH17" s="55" t="s">
        <v>131</v>
      </c>
      <c r="BI17" s="55" t="s">
        <v>130</v>
      </c>
      <c r="BJ17" s="56" t="s">
        <v>129</v>
      </c>
      <c r="BK17" s="56" t="s">
        <v>128</v>
      </c>
      <c r="BL17" s="55" t="s">
        <v>127</v>
      </c>
      <c r="BM17" s="55" t="s">
        <v>126</v>
      </c>
      <c r="BN17" s="55" t="s">
        <v>125</v>
      </c>
      <c r="BO17" s="55" t="s">
        <v>124</v>
      </c>
      <c r="BP17" s="55" t="s">
        <v>123</v>
      </c>
      <c r="BQ17" s="55" t="s">
        <v>122</v>
      </c>
      <c r="BR17" s="55" t="s">
        <v>121</v>
      </c>
      <c r="BS17" s="55" t="s">
        <v>120</v>
      </c>
      <c r="BT17" s="55" t="s">
        <v>119</v>
      </c>
      <c r="BU17" s="55" t="s">
        <v>118</v>
      </c>
      <c r="BV17" s="55" t="s">
        <v>117</v>
      </c>
      <c r="BW17" s="55" t="s">
        <v>116</v>
      </c>
      <c r="BX17" s="55" t="s">
        <v>115</v>
      </c>
      <c r="BY17" s="55" t="s">
        <v>114</v>
      </c>
      <c r="BZ17" s="55" t="s">
        <v>113</v>
      </c>
      <c r="CA17" s="55" t="s">
        <v>112</v>
      </c>
      <c r="CB17" s="55" t="s">
        <v>111</v>
      </c>
      <c r="CC17" s="55" t="s">
        <v>110</v>
      </c>
      <c r="CD17" s="55" t="s">
        <v>109</v>
      </c>
      <c r="CE17" s="55" t="s">
        <v>108</v>
      </c>
      <c r="CF17" s="55" t="s">
        <v>107</v>
      </c>
      <c r="CG17" s="55" t="s">
        <v>106</v>
      </c>
      <c r="CH17" s="55" t="s">
        <v>105</v>
      </c>
      <c r="CI17" s="55" t="s">
        <v>104</v>
      </c>
      <c r="CJ17" s="55" t="s">
        <v>103</v>
      </c>
      <c r="CK17" s="55" t="s">
        <v>102</v>
      </c>
      <c r="CL17" s="54" t="s">
        <v>101</v>
      </c>
    </row>
    <row r="18" spans="1:90" s="47" customFormat="1" ht="41.25" thickBot="1" x14ac:dyDescent="0.35">
      <c r="A18" s="48">
        <v>0</v>
      </c>
      <c r="B18" s="53" t="s">
        <v>100</v>
      </c>
      <c r="C18" s="48" t="s">
        <v>0</v>
      </c>
      <c r="D18" s="50">
        <f t="shared" ref="D18:AI18" si="0">D19+D20+D21+D27</f>
        <v>579.17273561000002</v>
      </c>
      <c r="E18" s="50">
        <f t="shared" si="0"/>
        <v>839.94773220000002</v>
      </c>
      <c r="F18" s="50">
        <f t="shared" si="0"/>
        <v>0</v>
      </c>
      <c r="G18" s="50">
        <f t="shared" si="0"/>
        <v>0</v>
      </c>
      <c r="H18" s="50">
        <f t="shared" si="0"/>
        <v>0</v>
      </c>
      <c r="I18" s="50">
        <f t="shared" si="0"/>
        <v>0</v>
      </c>
      <c r="J18" s="50">
        <f t="shared" si="0"/>
        <v>0</v>
      </c>
      <c r="K18" s="50">
        <f t="shared" si="0"/>
        <v>0</v>
      </c>
      <c r="L18" s="49">
        <f t="shared" si="0"/>
        <v>0</v>
      </c>
      <c r="M18" s="50">
        <f t="shared" si="0"/>
        <v>0</v>
      </c>
      <c r="N18" s="50">
        <f t="shared" si="0"/>
        <v>0</v>
      </c>
      <c r="O18" s="50">
        <f t="shared" si="0"/>
        <v>0</v>
      </c>
      <c r="P18" s="50">
        <f t="shared" si="0"/>
        <v>0</v>
      </c>
      <c r="Q18" s="50">
        <f t="shared" si="0"/>
        <v>0</v>
      </c>
      <c r="R18" s="50">
        <f t="shared" si="0"/>
        <v>0</v>
      </c>
      <c r="S18" s="52">
        <f t="shared" si="0"/>
        <v>0</v>
      </c>
      <c r="T18" s="50">
        <f t="shared" si="0"/>
        <v>3.4644300000000001</v>
      </c>
      <c r="U18" s="50">
        <f t="shared" si="0"/>
        <v>131.85488652000001</v>
      </c>
      <c r="V18" s="50">
        <f t="shared" si="0"/>
        <v>0</v>
      </c>
      <c r="W18" s="50">
        <f t="shared" si="0"/>
        <v>0</v>
      </c>
      <c r="X18" s="50">
        <f t="shared" si="0"/>
        <v>0</v>
      </c>
      <c r="Y18" s="50">
        <f t="shared" si="0"/>
        <v>0</v>
      </c>
      <c r="Z18" s="49">
        <f t="shared" si="0"/>
        <v>8606</v>
      </c>
      <c r="AA18" s="50">
        <f t="shared" si="0"/>
        <v>7.3120399999999997</v>
      </c>
      <c r="AB18" s="50">
        <f t="shared" si="0"/>
        <v>128.26363863</v>
      </c>
      <c r="AC18" s="50">
        <f t="shared" si="0"/>
        <v>0</v>
      </c>
      <c r="AD18" s="50">
        <f t="shared" si="0"/>
        <v>0</v>
      </c>
      <c r="AE18" s="50">
        <f t="shared" si="0"/>
        <v>0</v>
      </c>
      <c r="AF18" s="50">
        <f t="shared" si="0"/>
        <v>0</v>
      </c>
      <c r="AG18" s="49">
        <f t="shared" si="0"/>
        <v>8428</v>
      </c>
      <c r="AH18" s="50">
        <f t="shared" si="0"/>
        <v>8.8347920000000002</v>
      </c>
      <c r="AI18" s="50">
        <f t="shared" si="0"/>
        <v>132.30342458999999</v>
      </c>
      <c r="AJ18" s="50">
        <f t="shared" ref="AJ18:BO18" si="1">AJ19+AJ20+AJ21+AJ27</f>
        <v>8.0050249999999998</v>
      </c>
      <c r="AK18" s="50">
        <f t="shared" si="1"/>
        <v>0</v>
      </c>
      <c r="AL18" s="50">
        <f t="shared" si="1"/>
        <v>0</v>
      </c>
      <c r="AM18" s="50">
        <f t="shared" si="1"/>
        <v>0</v>
      </c>
      <c r="AN18" s="49">
        <f t="shared" si="1"/>
        <v>9967</v>
      </c>
      <c r="AO18" s="50">
        <f t="shared" si="1"/>
        <v>60.021970629999998</v>
      </c>
      <c r="AP18" s="50">
        <f t="shared" si="1"/>
        <v>495.47771161999998</v>
      </c>
      <c r="AQ18" s="50">
        <f t="shared" si="1"/>
        <v>0</v>
      </c>
      <c r="AR18" s="50">
        <f t="shared" si="1"/>
        <v>0</v>
      </c>
      <c r="AS18" s="50">
        <f t="shared" si="1"/>
        <v>0</v>
      </c>
      <c r="AT18" s="50">
        <f t="shared" si="1"/>
        <v>0</v>
      </c>
      <c r="AU18" s="49">
        <f t="shared" si="1"/>
        <v>38838</v>
      </c>
      <c r="AV18" s="50">
        <f t="shared" si="1"/>
        <v>9.1702220000000008</v>
      </c>
      <c r="AW18" s="50">
        <f t="shared" si="1"/>
        <v>137.61352327</v>
      </c>
      <c r="AX18" s="50">
        <f t="shared" si="1"/>
        <v>0</v>
      </c>
      <c r="AY18" s="50">
        <f t="shared" si="1"/>
        <v>0</v>
      </c>
      <c r="AZ18" s="50">
        <f t="shared" si="1"/>
        <v>0</v>
      </c>
      <c r="BA18" s="50">
        <f t="shared" si="1"/>
        <v>0</v>
      </c>
      <c r="BB18" s="49">
        <f t="shared" si="1"/>
        <v>9908</v>
      </c>
      <c r="BC18" s="50">
        <f t="shared" si="1"/>
        <v>10.990739999999999</v>
      </c>
      <c r="BD18" s="50">
        <f t="shared" si="1"/>
        <v>137.88163132</v>
      </c>
      <c r="BE18" s="50">
        <f t="shared" si="1"/>
        <v>0</v>
      </c>
      <c r="BF18" s="50">
        <f t="shared" si="1"/>
        <v>0</v>
      </c>
      <c r="BG18" s="50">
        <f t="shared" si="1"/>
        <v>0</v>
      </c>
      <c r="BH18" s="50">
        <f t="shared" si="1"/>
        <v>0</v>
      </c>
      <c r="BI18" s="49">
        <f t="shared" si="1"/>
        <v>10190</v>
      </c>
      <c r="BJ18" s="50">
        <f t="shared" si="1"/>
        <v>11.898419999999998</v>
      </c>
      <c r="BK18" s="50">
        <f t="shared" si="1"/>
        <v>144.03303723000002</v>
      </c>
      <c r="BL18" s="50">
        <f t="shared" si="1"/>
        <v>0</v>
      </c>
      <c r="BM18" s="50">
        <f t="shared" si="1"/>
        <v>0</v>
      </c>
      <c r="BN18" s="50">
        <f t="shared" si="1"/>
        <v>0</v>
      </c>
      <c r="BO18" s="50">
        <f t="shared" si="1"/>
        <v>0</v>
      </c>
      <c r="BP18" s="49">
        <f t="shared" ref="BP18:CU18" si="2">BP19+BP20+BP21+BP27</f>
        <v>10167</v>
      </c>
      <c r="BQ18" s="50">
        <f t="shared" si="2"/>
        <v>0</v>
      </c>
      <c r="BR18" s="50">
        <f t="shared" si="2"/>
        <v>0</v>
      </c>
      <c r="BS18" s="50">
        <f t="shared" si="2"/>
        <v>0</v>
      </c>
      <c r="BT18" s="50">
        <f t="shared" si="2"/>
        <v>0</v>
      </c>
      <c r="BU18" s="50">
        <f t="shared" si="2"/>
        <v>0</v>
      </c>
      <c r="BV18" s="50">
        <f t="shared" si="2"/>
        <v>0</v>
      </c>
      <c r="BW18" s="49">
        <f t="shared" si="2"/>
        <v>0</v>
      </c>
      <c r="BX18" s="50">
        <f t="shared" si="2"/>
        <v>33.367863999999997</v>
      </c>
      <c r="BY18" s="50">
        <f t="shared" si="2"/>
        <v>545.80487160999996</v>
      </c>
      <c r="BZ18" s="50">
        <f t="shared" si="2"/>
        <v>0</v>
      </c>
      <c r="CA18" s="50">
        <f t="shared" si="2"/>
        <v>0</v>
      </c>
      <c r="CB18" s="50">
        <f t="shared" si="2"/>
        <v>0</v>
      </c>
      <c r="CC18" s="50">
        <f t="shared" si="2"/>
        <v>0</v>
      </c>
      <c r="CD18" s="49">
        <f t="shared" si="2"/>
        <v>38648</v>
      </c>
      <c r="CE18" s="50">
        <f t="shared" si="2"/>
        <v>78.324750629999997</v>
      </c>
      <c r="CF18" s="51">
        <f t="shared" si="2"/>
        <v>761.62298157000009</v>
      </c>
      <c r="CG18" s="50">
        <f t="shared" si="2"/>
        <v>0</v>
      </c>
      <c r="CH18" s="50">
        <f t="shared" si="2"/>
        <v>0</v>
      </c>
      <c r="CI18" s="50">
        <f t="shared" si="2"/>
        <v>0</v>
      </c>
      <c r="CJ18" s="50">
        <f t="shared" si="2"/>
        <v>0</v>
      </c>
      <c r="CK18" s="49">
        <f t="shared" si="2"/>
        <v>57456</v>
      </c>
      <c r="CL18" s="48"/>
    </row>
    <row r="19" spans="1:90" s="47" customFormat="1" ht="57" thickBot="1" x14ac:dyDescent="0.35">
      <c r="A19" s="40" t="s">
        <v>99</v>
      </c>
      <c r="B19" s="44" t="s">
        <v>98</v>
      </c>
      <c r="C19" s="40" t="s">
        <v>0</v>
      </c>
      <c r="D19" s="46">
        <f t="shared" ref="D19:AI19" si="3">D30</f>
        <v>0</v>
      </c>
      <c r="E19" s="46">
        <f t="shared" si="3"/>
        <v>0</v>
      </c>
      <c r="F19" s="46">
        <f t="shared" si="3"/>
        <v>0</v>
      </c>
      <c r="G19" s="46">
        <f t="shared" si="3"/>
        <v>0</v>
      </c>
      <c r="H19" s="46">
        <f t="shared" si="3"/>
        <v>0</v>
      </c>
      <c r="I19" s="46">
        <f t="shared" si="3"/>
        <v>0</v>
      </c>
      <c r="J19" s="46">
        <f t="shared" si="3"/>
        <v>0</v>
      </c>
      <c r="K19" s="46">
        <f t="shared" si="3"/>
        <v>0</v>
      </c>
      <c r="L19" s="41">
        <f t="shared" si="3"/>
        <v>0</v>
      </c>
      <c r="M19" s="46">
        <f t="shared" si="3"/>
        <v>0</v>
      </c>
      <c r="N19" s="46">
        <f t="shared" si="3"/>
        <v>0</v>
      </c>
      <c r="O19" s="46">
        <f t="shared" si="3"/>
        <v>0</v>
      </c>
      <c r="P19" s="46">
        <f t="shared" si="3"/>
        <v>0</v>
      </c>
      <c r="Q19" s="46">
        <f t="shared" si="3"/>
        <v>0</v>
      </c>
      <c r="R19" s="46">
        <f t="shared" si="3"/>
        <v>0</v>
      </c>
      <c r="S19" s="43">
        <f t="shared" si="3"/>
        <v>0</v>
      </c>
      <c r="T19" s="46">
        <f t="shared" si="3"/>
        <v>0</v>
      </c>
      <c r="U19" s="46">
        <f t="shared" si="3"/>
        <v>0</v>
      </c>
      <c r="V19" s="46">
        <f t="shared" si="3"/>
        <v>0</v>
      </c>
      <c r="W19" s="46">
        <f t="shared" si="3"/>
        <v>0</v>
      </c>
      <c r="X19" s="46">
        <f t="shared" si="3"/>
        <v>0</v>
      </c>
      <c r="Y19" s="46">
        <f t="shared" si="3"/>
        <v>0</v>
      </c>
      <c r="Z19" s="41">
        <f t="shared" si="3"/>
        <v>0</v>
      </c>
      <c r="AA19" s="46">
        <f t="shared" si="3"/>
        <v>0</v>
      </c>
      <c r="AB19" s="46">
        <f t="shared" si="3"/>
        <v>0</v>
      </c>
      <c r="AC19" s="46">
        <f t="shared" si="3"/>
        <v>0</v>
      </c>
      <c r="AD19" s="46">
        <f t="shared" si="3"/>
        <v>0</v>
      </c>
      <c r="AE19" s="46">
        <f t="shared" si="3"/>
        <v>0</v>
      </c>
      <c r="AF19" s="46">
        <f t="shared" si="3"/>
        <v>0</v>
      </c>
      <c r="AG19" s="41">
        <f t="shared" si="3"/>
        <v>0</v>
      </c>
      <c r="AH19" s="46">
        <f t="shared" si="3"/>
        <v>0</v>
      </c>
      <c r="AI19" s="46">
        <f t="shared" si="3"/>
        <v>0</v>
      </c>
      <c r="AJ19" s="46">
        <f t="shared" ref="AJ19:BO19" si="4">AJ30</f>
        <v>0</v>
      </c>
      <c r="AK19" s="46">
        <f t="shared" si="4"/>
        <v>0</v>
      </c>
      <c r="AL19" s="46">
        <f t="shared" si="4"/>
        <v>0</v>
      </c>
      <c r="AM19" s="46">
        <f t="shared" si="4"/>
        <v>0</v>
      </c>
      <c r="AN19" s="41">
        <f t="shared" si="4"/>
        <v>0</v>
      </c>
      <c r="AO19" s="46">
        <f t="shared" si="4"/>
        <v>0</v>
      </c>
      <c r="AP19" s="46">
        <f t="shared" si="4"/>
        <v>0</v>
      </c>
      <c r="AQ19" s="46">
        <f t="shared" si="4"/>
        <v>0</v>
      </c>
      <c r="AR19" s="46">
        <f t="shared" si="4"/>
        <v>0</v>
      </c>
      <c r="AS19" s="46">
        <f t="shared" si="4"/>
        <v>0</v>
      </c>
      <c r="AT19" s="46">
        <f t="shared" si="4"/>
        <v>0</v>
      </c>
      <c r="AU19" s="41">
        <f t="shared" si="4"/>
        <v>0</v>
      </c>
      <c r="AV19" s="46">
        <f t="shared" si="4"/>
        <v>0</v>
      </c>
      <c r="AW19" s="46">
        <f t="shared" si="4"/>
        <v>0</v>
      </c>
      <c r="AX19" s="46">
        <f t="shared" si="4"/>
        <v>0</v>
      </c>
      <c r="AY19" s="46">
        <f t="shared" si="4"/>
        <v>0</v>
      </c>
      <c r="AZ19" s="46">
        <f t="shared" si="4"/>
        <v>0</v>
      </c>
      <c r="BA19" s="46">
        <f t="shared" si="4"/>
        <v>0</v>
      </c>
      <c r="BB19" s="41">
        <f t="shared" si="4"/>
        <v>0</v>
      </c>
      <c r="BC19" s="46">
        <f t="shared" si="4"/>
        <v>0</v>
      </c>
      <c r="BD19" s="46">
        <f t="shared" si="4"/>
        <v>0</v>
      </c>
      <c r="BE19" s="46">
        <f t="shared" si="4"/>
        <v>0</v>
      </c>
      <c r="BF19" s="46">
        <f t="shared" si="4"/>
        <v>0</v>
      </c>
      <c r="BG19" s="46">
        <f t="shared" si="4"/>
        <v>0</v>
      </c>
      <c r="BH19" s="46">
        <f t="shared" si="4"/>
        <v>0</v>
      </c>
      <c r="BI19" s="41">
        <f t="shared" si="4"/>
        <v>0</v>
      </c>
      <c r="BJ19" s="46">
        <f t="shared" si="4"/>
        <v>0</v>
      </c>
      <c r="BK19" s="46">
        <f t="shared" si="4"/>
        <v>0</v>
      </c>
      <c r="BL19" s="46">
        <f t="shared" si="4"/>
        <v>0</v>
      </c>
      <c r="BM19" s="46">
        <f t="shared" si="4"/>
        <v>0</v>
      </c>
      <c r="BN19" s="46">
        <f t="shared" si="4"/>
        <v>0</v>
      </c>
      <c r="BO19" s="46">
        <f t="shared" si="4"/>
        <v>0</v>
      </c>
      <c r="BP19" s="41">
        <f t="shared" ref="BP19:CK19" si="5">BP30</f>
        <v>0</v>
      </c>
      <c r="BQ19" s="46">
        <f t="shared" si="5"/>
        <v>0</v>
      </c>
      <c r="BR19" s="46">
        <f t="shared" si="5"/>
        <v>0</v>
      </c>
      <c r="BS19" s="46">
        <f t="shared" si="5"/>
        <v>0</v>
      </c>
      <c r="BT19" s="46">
        <f t="shared" si="5"/>
        <v>0</v>
      </c>
      <c r="BU19" s="46">
        <f t="shared" si="5"/>
        <v>0</v>
      </c>
      <c r="BV19" s="46">
        <f t="shared" si="5"/>
        <v>0</v>
      </c>
      <c r="BW19" s="41">
        <f t="shared" si="5"/>
        <v>0</v>
      </c>
      <c r="BX19" s="46">
        <f t="shared" si="5"/>
        <v>0</v>
      </c>
      <c r="BY19" s="46">
        <f t="shared" si="5"/>
        <v>0</v>
      </c>
      <c r="BZ19" s="46">
        <f t="shared" si="5"/>
        <v>0</v>
      </c>
      <c r="CA19" s="46">
        <f t="shared" si="5"/>
        <v>0</v>
      </c>
      <c r="CB19" s="46">
        <f t="shared" si="5"/>
        <v>0</v>
      </c>
      <c r="CC19" s="46">
        <f t="shared" si="5"/>
        <v>0</v>
      </c>
      <c r="CD19" s="41">
        <f t="shared" si="5"/>
        <v>0</v>
      </c>
      <c r="CE19" s="46">
        <f t="shared" si="5"/>
        <v>0</v>
      </c>
      <c r="CF19" s="46">
        <f t="shared" si="5"/>
        <v>0</v>
      </c>
      <c r="CG19" s="46">
        <f t="shared" si="5"/>
        <v>0</v>
      </c>
      <c r="CH19" s="46">
        <f t="shared" si="5"/>
        <v>0</v>
      </c>
      <c r="CI19" s="46">
        <f t="shared" si="5"/>
        <v>0</v>
      </c>
      <c r="CJ19" s="46">
        <f t="shared" si="5"/>
        <v>0</v>
      </c>
      <c r="CK19" s="41">
        <f t="shared" si="5"/>
        <v>0</v>
      </c>
      <c r="CL19" s="40"/>
    </row>
    <row r="20" spans="1:90" s="47" customFormat="1" ht="57" thickBot="1" x14ac:dyDescent="0.35">
      <c r="A20" s="40" t="s">
        <v>97</v>
      </c>
      <c r="B20" s="44" t="s">
        <v>96</v>
      </c>
      <c r="C20" s="40" t="s">
        <v>0</v>
      </c>
      <c r="D20" s="46">
        <f t="shared" ref="D20:AI20" si="6">D31</f>
        <v>0</v>
      </c>
      <c r="E20" s="46">
        <f t="shared" si="6"/>
        <v>0</v>
      </c>
      <c r="F20" s="46">
        <f t="shared" si="6"/>
        <v>0</v>
      </c>
      <c r="G20" s="46">
        <f t="shared" si="6"/>
        <v>0</v>
      </c>
      <c r="H20" s="46">
        <f t="shared" si="6"/>
        <v>0</v>
      </c>
      <c r="I20" s="46">
        <f t="shared" si="6"/>
        <v>0</v>
      </c>
      <c r="J20" s="46">
        <f t="shared" si="6"/>
        <v>0</v>
      </c>
      <c r="K20" s="46">
        <f t="shared" si="6"/>
        <v>0</v>
      </c>
      <c r="L20" s="41">
        <f t="shared" si="6"/>
        <v>0</v>
      </c>
      <c r="M20" s="46">
        <f t="shared" si="6"/>
        <v>0</v>
      </c>
      <c r="N20" s="46">
        <f t="shared" si="6"/>
        <v>0</v>
      </c>
      <c r="O20" s="46">
        <f t="shared" si="6"/>
        <v>0</v>
      </c>
      <c r="P20" s="46">
        <f t="shared" si="6"/>
        <v>0</v>
      </c>
      <c r="Q20" s="46">
        <f t="shared" si="6"/>
        <v>0</v>
      </c>
      <c r="R20" s="46">
        <f t="shared" si="6"/>
        <v>0</v>
      </c>
      <c r="S20" s="43">
        <f t="shared" si="6"/>
        <v>0</v>
      </c>
      <c r="T20" s="46">
        <f t="shared" si="6"/>
        <v>0</v>
      </c>
      <c r="U20" s="46">
        <f t="shared" si="6"/>
        <v>0</v>
      </c>
      <c r="V20" s="46">
        <f t="shared" si="6"/>
        <v>0</v>
      </c>
      <c r="W20" s="46">
        <f t="shared" si="6"/>
        <v>0</v>
      </c>
      <c r="X20" s="46">
        <f t="shared" si="6"/>
        <v>0</v>
      </c>
      <c r="Y20" s="46">
        <f t="shared" si="6"/>
        <v>0</v>
      </c>
      <c r="Z20" s="41">
        <f t="shared" si="6"/>
        <v>0</v>
      </c>
      <c r="AA20" s="46">
        <f t="shared" si="6"/>
        <v>0</v>
      </c>
      <c r="AB20" s="46">
        <f t="shared" si="6"/>
        <v>0</v>
      </c>
      <c r="AC20" s="46">
        <f t="shared" si="6"/>
        <v>0</v>
      </c>
      <c r="AD20" s="46">
        <f t="shared" si="6"/>
        <v>0</v>
      </c>
      <c r="AE20" s="46">
        <f t="shared" si="6"/>
        <v>0</v>
      </c>
      <c r="AF20" s="46">
        <f t="shared" si="6"/>
        <v>0</v>
      </c>
      <c r="AG20" s="41">
        <f t="shared" si="6"/>
        <v>0</v>
      </c>
      <c r="AH20" s="46">
        <f t="shared" si="6"/>
        <v>0</v>
      </c>
      <c r="AI20" s="46">
        <f t="shared" si="6"/>
        <v>0</v>
      </c>
      <c r="AJ20" s="46">
        <f t="shared" ref="AJ20:BO20" si="7">AJ31</f>
        <v>0</v>
      </c>
      <c r="AK20" s="46">
        <f t="shared" si="7"/>
        <v>0</v>
      </c>
      <c r="AL20" s="46">
        <f t="shared" si="7"/>
        <v>0</v>
      </c>
      <c r="AM20" s="46">
        <f t="shared" si="7"/>
        <v>0</v>
      </c>
      <c r="AN20" s="41">
        <f t="shared" si="7"/>
        <v>0</v>
      </c>
      <c r="AO20" s="46">
        <f t="shared" si="7"/>
        <v>0</v>
      </c>
      <c r="AP20" s="46">
        <f t="shared" si="7"/>
        <v>0</v>
      </c>
      <c r="AQ20" s="46">
        <f t="shared" si="7"/>
        <v>0</v>
      </c>
      <c r="AR20" s="46">
        <f t="shared" si="7"/>
        <v>0</v>
      </c>
      <c r="AS20" s="46">
        <f t="shared" si="7"/>
        <v>0</v>
      </c>
      <c r="AT20" s="46">
        <f t="shared" si="7"/>
        <v>0</v>
      </c>
      <c r="AU20" s="41">
        <f t="shared" si="7"/>
        <v>0</v>
      </c>
      <c r="AV20" s="46">
        <f t="shared" si="7"/>
        <v>0</v>
      </c>
      <c r="AW20" s="46">
        <f t="shared" si="7"/>
        <v>0</v>
      </c>
      <c r="AX20" s="46">
        <f t="shared" si="7"/>
        <v>0</v>
      </c>
      <c r="AY20" s="46">
        <f t="shared" si="7"/>
        <v>0</v>
      </c>
      <c r="AZ20" s="46">
        <f t="shared" si="7"/>
        <v>0</v>
      </c>
      <c r="BA20" s="46">
        <f t="shared" si="7"/>
        <v>0</v>
      </c>
      <c r="BB20" s="41">
        <f t="shared" si="7"/>
        <v>0</v>
      </c>
      <c r="BC20" s="46">
        <f t="shared" si="7"/>
        <v>0</v>
      </c>
      <c r="BD20" s="46">
        <f t="shared" si="7"/>
        <v>0</v>
      </c>
      <c r="BE20" s="46">
        <f t="shared" si="7"/>
        <v>0</v>
      </c>
      <c r="BF20" s="46">
        <f t="shared" si="7"/>
        <v>0</v>
      </c>
      <c r="BG20" s="46">
        <f t="shared" si="7"/>
        <v>0</v>
      </c>
      <c r="BH20" s="46">
        <f t="shared" si="7"/>
        <v>0</v>
      </c>
      <c r="BI20" s="41">
        <f t="shared" si="7"/>
        <v>0</v>
      </c>
      <c r="BJ20" s="46">
        <f t="shared" si="7"/>
        <v>0</v>
      </c>
      <c r="BK20" s="46">
        <f t="shared" si="7"/>
        <v>0</v>
      </c>
      <c r="BL20" s="46">
        <f t="shared" si="7"/>
        <v>0</v>
      </c>
      <c r="BM20" s="46">
        <f t="shared" si="7"/>
        <v>0</v>
      </c>
      <c r="BN20" s="46">
        <f t="shared" si="7"/>
        <v>0</v>
      </c>
      <c r="BO20" s="46">
        <f t="shared" si="7"/>
        <v>0</v>
      </c>
      <c r="BP20" s="41">
        <f t="shared" ref="BP20:CK20" si="8">BP31</f>
        <v>0</v>
      </c>
      <c r="BQ20" s="46">
        <f t="shared" si="8"/>
        <v>0</v>
      </c>
      <c r="BR20" s="46">
        <f t="shared" si="8"/>
        <v>0</v>
      </c>
      <c r="BS20" s="46">
        <f t="shared" si="8"/>
        <v>0</v>
      </c>
      <c r="BT20" s="46">
        <f t="shared" si="8"/>
        <v>0</v>
      </c>
      <c r="BU20" s="46">
        <f t="shared" si="8"/>
        <v>0</v>
      </c>
      <c r="BV20" s="46">
        <f t="shared" si="8"/>
        <v>0</v>
      </c>
      <c r="BW20" s="41">
        <f t="shared" si="8"/>
        <v>0</v>
      </c>
      <c r="BX20" s="46">
        <f t="shared" si="8"/>
        <v>0</v>
      </c>
      <c r="BY20" s="46">
        <f t="shared" si="8"/>
        <v>0</v>
      </c>
      <c r="BZ20" s="46">
        <f t="shared" si="8"/>
        <v>0</v>
      </c>
      <c r="CA20" s="46">
        <f t="shared" si="8"/>
        <v>0</v>
      </c>
      <c r="CB20" s="46">
        <f t="shared" si="8"/>
        <v>0</v>
      </c>
      <c r="CC20" s="46">
        <f t="shared" si="8"/>
        <v>0</v>
      </c>
      <c r="CD20" s="41">
        <f t="shared" si="8"/>
        <v>0</v>
      </c>
      <c r="CE20" s="46">
        <f t="shared" si="8"/>
        <v>0</v>
      </c>
      <c r="CF20" s="46">
        <f t="shared" si="8"/>
        <v>0</v>
      </c>
      <c r="CG20" s="46">
        <f t="shared" si="8"/>
        <v>0</v>
      </c>
      <c r="CH20" s="46">
        <f t="shared" si="8"/>
        <v>0</v>
      </c>
      <c r="CI20" s="46">
        <f t="shared" si="8"/>
        <v>0</v>
      </c>
      <c r="CJ20" s="46">
        <f t="shared" si="8"/>
        <v>0</v>
      </c>
      <c r="CK20" s="41">
        <f t="shared" si="8"/>
        <v>0</v>
      </c>
      <c r="CL20" s="40"/>
    </row>
    <row r="21" spans="1:90" s="15" customFormat="1" ht="94.5" thickBot="1" x14ac:dyDescent="0.35">
      <c r="A21" s="40" t="s">
        <v>95</v>
      </c>
      <c r="B21" s="44" t="s">
        <v>94</v>
      </c>
      <c r="C21" s="40" t="s">
        <v>0</v>
      </c>
      <c r="D21" s="46">
        <f t="shared" ref="D21:AI21" si="9">D22+D23+D24+D25+D26</f>
        <v>579.17273561000002</v>
      </c>
      <c r="E21" s="46">
        <f t="shared" si="9"/>
        <v>839.94773220000002</v>
      </c>
      <c r="F21" s="46">
        <f t="shared" si="9"/>
        <v>0</v>
      </c>
      <c r="G21" s="46">
        <f t="shared" si="9"/>
        <v>0</v>
      </c>
      <c r="H21" s="46">
        <f t="shared" si="9"/>
        <v>0</v>
      </c>
      <c r="I21" s="46">
        <f t="shared" si="9"/>
        <v>0</v>
      </c>
      <c r="J21" s="46">
        <f t="shared" si="9"/>
        <v>0</v>
      </c>
      <c r="K21" s="46">
        <f t="shared" si="9"/>
        <v>0</v>
      </c>
      <c r="L21" s="41">
        <f t="shared" si="9"/>
        <v>0</v>
      </c>
      <c r="M21" s="46">
        <f t="shared" si="9"/>
        <v>0</v>
      </c>
      <c r="N21" s="46">
        <f t="shared" si="9"/>
        <v>0</v>
      </c>
      <c r="O21" s="46">
        <f t="shared" si="9"/>
        <v>0</v>
      </c>
      <c r="P21" s="46">
        <f t="shared" si="9"/>
        <v>0</v>
      </c>
      <c r="Q21" s="46">
        <f t="shared" si="9"/>
        <v>0</v>
      </c>
      <c r="R21" s="46">
        <f t="shared" si="9"/>
        <v>0</v>
      </c>
      <c r="S21" s="43">
        <f t="shared" si="9"/>
        <v>0</v>
      </c>
      <c r="T21" s="46">
        <f t="shared" si="9"/>
        <v>3.4644300000000001</v>
      </c>
      <c r="U21" s="46">
        <f t="shared" si="9"/>
        <v>131.85488652000001</v>
      </c>
      <c r="V21" s="46">
        <f t="shared" si="9"/>
        <v>0</v>
      </c>
      <c r="W21" s="46">
        <f t="shared" si="9"/>
        <v>0</v>
      </c>
      <c r="X21" s="46">
        <f t="shared" si="9"/>
        <v>0</v>
      </c>
      <c r="Y21" s="46">
        <f t="shared" si="9"/>
        <v>0</v>
      </c>
      <c r="Z21" s="41">
        <f t="shared" si="9"/>
        <v>8606</v>
      </c>
      <c r="AA21" s="46">
        <f t="shared" si="9"/>
        <v>7.3120399999999997</v>
      </c>
      <c r="AB21" s="46">
        <f t="shared" si="9"/>
        <v>128.26363863</v>
      </c>
      <c r="AC21" s="46">
        <f t="shared" si="9"/>
        <v>0</v>
      </c>
      <c r="AD21" s="46">
        <f t="shared" si="9"/>
        <v>0</v>
      </c>
      <c r="AE21" s="46">
        <f t="shared" si="9"/>
        <v>0</v>
      </c>
      <c r="AF21" s="46">
        <f t="shared" si="9"/>
        <v>0</v>
      </c>
      <c r="AG21" s="41">
        <f t="shared" si="9"/>
        <v>8428</v>
      </c>
      <c r="AH21" s="46">
        <f t="shared" si="9"/>
        <v>8.8347920000000002</v>
      </c>
      <c r="AI21" s="46">
        <f t="shared" si="9"/>
        <v>132.30342458999999</v>
      </c>
      <c r="AJ21" s="46">
        <f t="shared" ref="AJ21:BO21" si="10">AJ22+AJ23+AJ24+AJ25+AJ26</f>
        <v>8.0050249999999998</v>
      </c>
      <c r="AK21" s="46">
        <f t="shared" si="10"/>
        <v>0</v>
      </c>
      <c r="AL21" s="46">
        <f t="shared" si="10"/>
        <v>0</v>
      </c>
      <c r="AM21" s="46">
        <f t="shared" si="10"/>
        <v>0</v>
      </c>
      <c r="AN21" s="41">
        <f t="shared" si="10"/>
        <v>9967</v>
      </c>
      <c r="AO21" s="46">
        <f t="shared" si="10"/>
        <v>60.021970629999998</v>
      </c>
      <c r="AP21" s="46">
        <f t="shared" si="10"/>
        <v>495.47771161999998</v>
      </c>
      <c r="AQ21" s="46">
        <f t="shared" si="10"/>
        <v>0</v>
      </c>
      <c r="AR21" s="46">
        <f t="shared" si="10"/>
        <v>0</v>
      </c>
      <c r="AS21" s="46">
        <f t="shared" si="10"/>
        <v>0</v>
      </c>
      <c r="AT21" s="46">
        <f t="shared" si="10"/>
        <v>0</v>
      </c>
      <c r="AU21" s="41">
        <f t="shared" si="10"/>
        <v>38838</v>
      </c>
      <c r="AV21" s="46">
        <f t="shared" si="10"/>
        <v>9.1702220000000008</v>
      </c>
      <c r="AW21" s="46">
        <f t="shared" si="10"/>
        <v>137.61352327</v>
      </c>
      <c r="AX21" s="46">
        <f t="shared" si="10"/>
        <v>0</v>
      </c>
      <c r="AY21" s="46">
        <f t="shared" si="10"/>
        <v>0</v>
      </c>
      <c r="AZ21" s="46">
        <f t="shared" si="10"/>
        <v>0</v>
      </c>
      <c r="BA21" s="46">
        <f t="shared" si="10"/>
        <v>0</v>
      </c>
      <c r="BB21" s="41">
        <f t="shared" si="10"/>
        <v>9908</v>
      </c>
      <c r="BC21" s="46">
        <f t="shared" si="10"/>
        <v>10.990739999999999</v>
      </c>
      <c r="BD21" s="46">
        <f t="shared" si="10"/>
        <v>137.88163132</v>
      </c>
      <c r="BE21" s="46">
        <f t="shared" si="10"/>
        <v>0</v>
      </c>
      <c r="BF21" s="46">
        <f t="shared" si="10"/>
        <v>0</v>
      </c>
      <c r="BG21" s="46">
        <f t="shared" si="10"/>
        <v>0</v>
      </c>
      <c r="BH21" s="46">
        <f t="shared" si="10"/>
        <v>0</v>
      </c>
      <c r="BI21" s="41">
        <f t="shared" si="10"/>
        <v>10190</v>
      </c>
      <c r="BJ21" s="46">
        <f t="shared" si="10"/>
        <v>11.898419999999998</v>
      </c>
      <c r="BK21" s="46">
        <f t="shared" si="10"/>
        <v>144.03303723000002</v>
      </c>
      <c r="BL21" s="46">
        <f t="shared" si="10"/>
        <v>0</v>
      </c>
      <c r="BM21" s="46">
        <f t="shared" si="10"/>
        <v>0</v>
      </c>
      <c r="BN21" s="46">
        <f t="shared" si="10"/>
        <v>0</v>
      </c>
      <c r="BO21" s="46">
        <f t="shared" si="10"/>
        <v>0</v>
      </c>
      <c r="BP21" s="41">
        <f t="shared" ref="BP21:CU21" si="11">BP22+BP23+BP24+BP25+BP26</f>
        <v>10167</v>
      </c>
      <c r="BQ21" s="46">
        <f t="shared" si="11"/>
        <v>0</v>
      </c>
      <c r="BR21" s="46">
        <f t="shared" si="11"/>
        <v>0</v>
      </c>
      <c r="BS21" s="46">
        <f t="shared" si="11"/>
        <v>0</v>
      </c>
      <c r="BT21" s="46">
        <f t="shared" si="11"/>
        <v>0</v>
      </c>
      <c r="BU21" s="46">
        <f t="shared" si="11"/>
        <v>0</v>
      </c>
      <c r="BV21" s="46">
        <f t="shared" si="11"/>
        <v>0</v>
      </c>
      <c r="BW21" s="41">
        <f t="shared" si="11"/>
        <v>0</v>
      </c>
      <c r="BX21" s="46">
        <f t="shared" si="11"/>
        <v>33.367863999999997</v>
      </c>
      <c r="BY21" s="46">
        <f t="shared" si="11"/>
        <v>545.80487160999996</v>
      </c>
      <c r="BZ21" s="46">
        <f t="shared" si="11"/>
        <v>0</v>
      </c>
      <c r="CA21" s="46">
        <f t="shared" si="11"/>
        <v>0</v>
      </c>
      <c r="CB21" s="46">
        <f t="shared" si="11"/>
        <v>0</v>
      </c>
      <c r="CC21" s="46">
        <f t="shared" si="11"/>
        <v>0</v>
      </c>
      <c r="CD21" s="41">
        <f t="shared" si="11"/>
        <v>38648</v>
      </c>
      <c r="CE21" s="46">
        <f t="shared" si="11"/>
        <v>78.324750629999997</v>
      </c>
      <c r="CF21" s="46">
        <f t="shared" si="11"/>
        <v>761.62298157000009</v>
      </c>
      <c r="CG21" s="46">
        <f t="shared" si="11"/>
        <v>0</v>
      </c>
      <c r="CH21" s="46">
        <f t="shared" si="11"/>
        <v>0</v>
      </c>
      <c r="CI21" s="46">
        <f t="shared" si="11"/>
        <v>0</v>
      </c>
      <c r="CJ21" s="46">
        <f t="shared" si="11"/>
        <v>0</v>
      </c>
      <c r="CK21" s="41">
        <f t="shared" si="11"/>
        <v>57456</v>
      </c>
      <c r="CL21" s="40"/>
    </row>
    <row r="22" spans="1:90" s="15" customFormat="1" ht="17.25" thickBot="1" x14ac:dyDescent="0.3">
      <c r="A22" s="12" t="s">
        <v>93</v>
      </c>
      <c r="B22" s="16" t="s">
        <v>92</v>
      </c>
      <c r="C22" s="12" t="s">
        <v>0</v>
      </c>
      <c r="D22" s="45">
        <f t="shared" ref="D22:AI22" si="12">D33</f>
        <v>0</v>
      </c>
      <c r="E22" s="45">
        <f t="shared" si="12"/>
        <v>0</v>
      </c>
      <c r="F22" s="45">
        <f t="shared" si="12"/>
        <v>0</v>
      </c>
      <c r="G22" s="45">
        <f t="shared" si="12"/>
        <v>0</v>
      </c>
      <c r="H22" s="45">
        <f t="shared" si="12"/>
        <v>0</v>
      </c>
      <c r="I22" s="45">
        <f t="shared" si="12"/>
        <v>0</v>
      </c>
      <c r="J22" s="45">
        <f t="shared" si="12"/>
        <v>0</v>
      </c>
      <c r="K22" s="45">
        <f t="shared" si="12"/>
        <v>0</v>
      </c>
      <c r="L22" s="22">
        <f t="shared" si="12"/>
        <v>0</v>
      </c>
      <c r="M22" s="45">
        <f t="shared" si="12"/>
        <v>0</v>
      </c>
      <c r="N22" s="45">
        <f t="shared" si="12"/>
        <v>0</v>
      </c>
      <c r="O22" s="45">
        <f t="shared" si="12"/>
        <v>0</v>
      </c>
      <c r="P22" s="45">
        <f t="shared" si="12"/>
        <v>0</v>
      </c>
      <c r="Q22" s="45">
        <f t="shared" si="12"/>
        <v>0</v>
      </c>
      <c r="R22" s="45">
        <f t="shared" si="12"/>
        <v>0</v>
      </c>
      <c r="S22" s="30">
        <f t="shared" si="12"/>
        <v>0</v>
      </c>
      <c r="T22" s="45">
        <f t="shared" si="12"/>
        <v>0</v>
      </c>
      <c r="U22" s="45">
        <f t="shared" si="12"/>
        <v>0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22">
        <f t="shared" si="12"/>
        <v>0</v>
      </c>
      <c r="AA22" s="45">
        <f t="shared" si="12"/>
        <v>0</v>
      </c>
      <c r="AB22" s="45">
        <f t="shared" si="12"/>
        <v>0</v>
      </c>
      <c r="AC22" s="45">
        <f t="shared" si="12"/>
        <v>0</v>
      </c>
      <c r="AD22" s="45">
        <f t="shared" si="12"/>
        <v>0</v>
      </c>
      <c r="AE22" s="45">
        <f t="shared" si="12"/>
        <v>0</v>
      </c>
      <c r="AF22" s="45">
        <f t="shared" si="12"/>
        <v>0</v>
      </c>
      <c r="AG22" s="22">
        <f t="shared" si="12"/>
        <v>0</v>
      </c>
      <c r="AH22" s="45">
        <f t="shared" si="12"/>
        <v>0</v>
      </c>
      <c r="AI22" s="45">
        <f t="shared" si="12"/>
        <v>0</v>
      </c>
      <c r="AJ22" s="45">
        <f t="shared" ref="AJ22:BO22" si="13">AJ33</f>
        <v>0</v>
      </c>
      <c r="AK22" s="45">
        <f t="shared" si="13"/>
        <v>0</v>
      </c>
      <c r="AL22" s="45">
        <f t="shared" si="13"/>
        <v>0</v>
      </c>
      <c r="AM22" s="45">
        <f t="shared" si="13"/>
        <v>0</v>
      </c>
      <c r="AN22" s="22">
        <f t="shared" si="13"/>
        <v>0</v>
      </c>
      <c r="AO22" s="45">
        <f t="shared" si="13"/>
        <v>0</v>
      </c>
      <c r="AP22" s="45">
        <f t="shared" si="13"/>
        <v>0</v>
      </c>
      <c r="AQ22" s="45">
        <f t="shared" si="13"/>
        <v>0</v>
      </c>
      <c r="AR22" s="45">
        <f t="shared" si="13"/>
        <v>0</v>
      </c>
      <c r="AS22" s="45">
        <f t="shared" si="13"/>
        <v>0</v>
      </c>
      <c r="AT22" s="45">
        <f t="shared" si="13"/>
        <v>0</v>
      </c>
      <c r="AU22" s="22">
        <f t="shared" si="13"/>
        <v>0</v>
      </c>
      <c r="AV22" s="45">
        <f t="shared" si="13"/>
        <v>0</v>
      </c>
      <c r="AW22" s="45">
        <f t="shared" si="13"/>
        <v>0</v>
      </c>
      <c r="AX22" s="45">
        <f t="shared" si="13"/>
        <v>0</v>
      </c>
      <c r="AY22" s="45">
        <f t="shared" si="13"/>
        <v>0</v>
      </c>
      <c r="AZ22" s="45">
        <f t="shared" si="13"/>
        <v>0</v>
      </c>
      <c r="BA22" s="45">
        <f t="shared" si="13"/>
        <v>0</v>
      </c>
      <c r="BB22" s="22">
        <f t="shared" si="13"/>
        <v>0</v>
      </c>
      <c r="BC22" s="45">
        <f t="shared" si="13"/>
        <v>0</v>
      </c>
      <c r="BD22" s="45">
        <f t="shared" si="13"/>
        <v>0</v>
      </c>
      <c r="BE22" s="45">
        <f t="shared" si="13"/>
        <v>0</v>
      </c>
      <c r="BF22" s="45">
        <f t="shared" si="13"/>
        <v>0</v>
      </c>
      <c r="BG22" s="45">
        <f t="shared" si="13"/>
        <v>0</v>
      </c>
      <c r="BH22" s="45">
        <f t="shared" si="13"/>
        <v>0</v>
      </c>
      <c r="BI22" s="22">
        <f t="shared" si="13"/>
        <v>0</v>
      </c>
      <c r="BJ22" s="45">
        <f t="shared" si="13"/>
        <v>0</v>
      </c>
      <c r="BK22" s="45">
        <f t="shared" si="13"/>
        <v>0</v>
      </c>
      <c r="BL22" s="45">
        <f t="shared" si="13"/>
        <v>0</v>
      </c>
      <c r="BM22" s="45">
        <f t="shared" si="13"/>
        <v>0</v>
      </c>
      <c r="BN22" s="45">
        <f t="shared" si="13"/>
        <v>0</v>
      </c>
      <c r="BO22" s="45">
        <f t="shared" si="13"/>
        <v>0</v>
      </c>
      <c r="BP22" s="22">
        <f t="shared" ref="BP22:CK22" si="14">BP33</f>
        <v>0</v>
      </c>
      <c r="BQ22" s="45">
        <f t="shared" si="14"/>
        <v>0</v>
      </c>
      <c r="BR22" s="45">
        <f t="shared" si="14"/>
        <v>0</v>
      </c>
      <c r="BS22" s="45">
        <f t="shared" si="14"/>
        <v>0</v>
      </c>
      <c r="BT22" s="45">
        <f t="shared" si="14"/>
        <v>0</v>
      </c>
      <c r="BU22" s="45">
        <f t="shared" si="14"/>
        <v>0</v>
      </c>
      <c r="BV22" s="45">
        <f t="shared" si="14"/>
        <v>0</v>
      </c>
      <c r="BW22" s="22">
        <f t="shared" si="14"/>
        <v>0</v>
      </c>
      <c r="BX22" s="45">
        <f t="shared" si="14"/>
        <v>0</v>
      </c>
      <c r="BY22" s="45">
        <f t="shared" si="14"/>
        <v>0</v>
      </c>
      <c r="BZ22" s="45">
        <f t="shared" si="14"/>
        <v>0</v>
      </c>
      <c r="CA22" s="45">
        <f t="shared" si="14"/>
        <v>0</v>
      </c>
      <c r="CB22" s="45">
        <f t="shared" si="14"/>
        <v>0</v>
      </c>
      <c r="CC22" s="45">
        <f t="shared" si="14"/>
        <v>0</v>
      </c>
      <c r="CD22" s="22">
        <f t="shared" si="14"/>
        <v>0</v>
      </c>
      <c r="CE22" s="45">
        <f t="shared" si="14"/>
        <v>0</v>
      </c>
      <c r="CF22" s="45">
        <f t="shared" si="14"/>
        <v>0</v>
      </c>
      <c r="CG22" s="45">
        <f t="shared" si="14"/>
        <v>0</v>
      </c>
      <c r="CH22" s="45">
        <f t="shared" si="14"/>
        <v>0</v>
      </c>
      <c r="CI22" s="45">
        <f t="shared" si="14"/>
        <v>0</v>
      </c>
      <c r="CJ22" s="45">
        <f t="shared" si="14"/>
        <v>0</v>
      </c>
      <c r="CK22" s="22">
        <f t="shared" si="14"/>
        <v>0</v>
      </c>
      <c r="CL22" s="12"/>
    </row>
    <row r="23" spans="1:90" s="15" customFormat="1" ht="33.75" thickBot="1" x14ac:dyDescent="0.3">
      <c r="A23" s="12" t="s">
        <v>91</v>
      </c>
      <c r="B23" s="16" t="s">
        <v>90</v>
      </c>
      <c r="C23" s="12" t="s">
        <v>0</v>
      </c>
      <c r="D23" s="45">
        <f t="shared" ref="D23:AI23" si="15">D39</f>
        <v>521.20837030000007</v>
      </c>
      <c r="E23" s="45">
        <f t="shared" si="15"/>
        <v>795.89631816000008</v>
      </c>
      <c r="F23" s="45">
        <f t="shared" si="15"/>
        <v>0</v>
      </c>
      <c r="G23" s="45">
        <f t="shared" si="15"/>
        <v>0</v>
      </c>
      <c r="H23" s="45">
        <f t="shared" si="15"/>
        <v>0</v>
      </c>
      <c r="I23" s="45">
        <f t="shared" si="15"/>
        <v>0</v>
      </c>
      <c r="J23" s="45">
        <f t="shared" si="15"/>
        <v>0</v>
      </c>
      <c r="K23" s="45">
        <f t="shared" si="15"/>
        <v>0</v>
      </c>
      <c r="L23" s="22">
        <f t="shared" si="15"/>
        <v>0</v>
      </c>
      <c r="M23" s="45">
        <f t="shared" si="15"/>
        <v>0</v>
      </c>
      <c r="N23" s="45">
        <f t="shared" si="15"/>
        <v>0</v>
      </c>
      <c r="O23" s="45">
        <f t="shared" si="15"/>
        <v>0</v>
      </c>
      <c r="P23" s="45">
        <f t="shared" si="15"/>
        <v>0</v>
      </c>
      <c r="Q23" s="45">
        <f t="shared" si="15"/>
        <v>0</v>
      </c>
      <c r="R23" s="45">
        <f t="shared" si="15"/>
        <v>0</v>
      </c>
      <c r="S23" s="30">
        <f t="shared" si="15"/>
        <v>0</v>
      </c>
      <c r="T23" s="45">
        <f t="shared" si="15"/>
        <v>3.4644300000000001</v>
      </c>
      <c r="U23" s="45">
        <f t="shared" si="15"/>
        <v>100.25196893</v>
      </c>
      <c r="V23" s="45">
        <f t="shared" si="15"/>
        <v>0</v>
      </c>
      <c r="W23" s="45">
        <f t="shared" si="15"/>
        <v>0</v>
      </c>
      <c r="X23" s="45">
        <f t="shared" si="15"/>
        <v>0</v>
      </c>
      <c r="Y23" s="45">
        <f t="shared" si="15"/>
        <v>0</v>
      </c>
      <c r="Z23" s="22">
        <f t="shared" si="15"/>
        <v>8485</v>
      </c>
      <c r="AA23" s="45">
        <f t="shared" si="15"/>
        <v>7.3120399999999997</v>
      </c>
      <c r="AB23" s="45">
        <f t="shared" si="15"/>
        <v>100.25177063</v>
      </c>
      <c r="AC23" s="45">
        <f t="shared" si="15"/>
        <v>0</v>
      </c>
      <c r="AD23" s="45">
        <f t="shared" si="15"/>
        <v>0</v>
      </c>
      <c r="AE23" s="45">
        <f t="shared" si="15"/>
        <v>0</v>
      </c>
      <c r="AF23" s="45">
        <f t="shared" si="15"/>
        <v>0</v>
      </c>
      <c r="AG23" s="22">
        <f t="shared" si="15"/>
        <v>8311</v>
      </c>
      <c r="AH23" s="45">
        <f t="shared" si="15"/>
        <v>8.8347920000000002</v>
      </c>
      <c r="AI23" s="45">
        <f t="shared" si="15"/>
        <v>123.6718087</v>
      </c>
      <c r="AJ23" s="45">
        <f t="shared" ref="AJ23:BO23" si="16">AJ39</f>
        <v>0</v>
      </c>
      <c r="AK23" s="45">
        <f t="shared" si="16"/>
        <v>0</v>
      </c>
      <c r="AL23" s="45">
        <f t="shared" si="16"/>
        <v>0</v>
      </c>
      <c r="AM23" s="45">
        <f t="shared" si="16"/>
        <v>0</v>
      </c>
      <c r="AN23" s="22">
        <f t="shared" si="16"/>
        <v>9855</v>
      </c>
      <c r="AO23" s="45">
        <f t="shared" si="16"/>
        <v>60.021970629999998</v>
      </c>
      <c r="AP23" s="45">
        <f t="shared" si="16"/>
        <v>487.47268661999999</v>
      </c>
      <c r="AQ23" s="45">
        <f t="shared" si="16"/>
        <v>0</v>
      </c>
      <c r="AR23" s="45">
        <f t="shared" si="16"/>
        <v>0</v>
      </c>
      <c r="AS23" s="45">
        <f t="shared" si="16"/>
        <v>0</v>
      </c>
      <c r="AT23" s="45">
        <f t="shared" si="16"/>
        <v>0</v>
      </c>
      <c r="AU23" s="22">
        <f t="shared" si="16"/>
        <v>38723</v>
      </c>
      <c r="AV23" s="45">
        <f t="shared" si="16"/>
        <v>9.1702220000000008</v>
      </c>
      <c r="AW23" s="45">
        <f t="shared" si="16"/>
        <v>128.23959332999999</v>
      </c>
      <c r="AX23" s="45">
        <f t="shared" si="16"/>
        <v>0</v>
      </c>
      <c r="AY23" s="45">
        <f t="shared" si="16"/>
        <v>0</v>
      </c>
      <c r="AZ23" s="45">
        <f t="shared" si="16"/>
        <v>0</v>
      </c>
      <c r="BA23" s="45">
        <f t="shared" si="16"/>
        <v>0</v>
      </c>
      <c r="BB23" s="22">
        <f t="shared" si="16"/>
        <v>9791</v>
      </c>
      <c r="BC23" s="45">
        <f t="shared" si="16"/>
        <v>10.990739999999999</v>
      </c>
      <c r="BD23" s="45">
        <f t="shared" si="16"/>
        <v>129.84711028000001</v>
      </c>
      <c r="BE23" s="45">
        <f t="shared" si="16"/>
        <v>0</v>
      </c>
      <c r="BF23" s="45">
        <f t="shared" si="16"/>
        <v>0</v>
      </c>
      <c r="BG23" s="45">
        <f t="shared" si="16"/>
        <v>0</v>
      </c>
      <c r="BH23" s="45">
        <f t="shared" si="16"/>
        <v>0</v>
      </c>
      <c r="BI23" s="22">
        <f t="shared" si="16"/>
        <v>10079</v>
      </c>
      <c r="BJ23" s="45">
        <f t="shared" si="16"/>
        <v>11.898419999999998</v>
      </c>
      <c r="BK23" s="45">
        <f t="shared" si="16"/>
        <v>135.67713534000001</v>
      </c>
      <c r="BL23" s="45">
        <f t="shared" si="16"/>
        <v>0</v>
      </c>
      <c r="BM23" s="45">
        <f t="shared" si="16"/>
        <v>0</v>
      </c>
      <c r="BN23" s="45">
        <f t="shared" si="16"/>
        <v>0</v>
      </c>
      <c r="BO23" s="45">
        <f t="shared" si="16"/>
        <v>0</v>
      </c>
      <c r="BP23" s="22">
        <f t="shared" ref="BP23:CK23" si="17">BP39</f>
        <v>10055</v>
      </c>
      <c r="BQ23" s="45">
        <f t="shared" si="17"/>
        <v>0</v>
      </c>
      <c r="BR23" s="45">
        <f t="shared" si="17"/>
        <v>0</v>
      </c>
      <c r="BS23" s="45">
        <f t="shared" si="17"/>
        <v>0</v>
      </c>
      <c r="BT23" s="45">
        <f t="shared" si="17"/>
        <v>0</v>
      </c>
      <c r="BU23" s="45">
        <f t="shared" si="17"/>
        <v>0</v>
      </c>
      <c r="BV23" s="45">
        <f t="shared" si="17"/>
        <v>0</v>
      </c>
      <c r="BW23" s="22">
        <f t="shared" si="17"/>
        <v>0</v>
      </c>
      <c r="BX23" s="45">
        <f t="shared" si="17"/>
        <v>33.367863999999997</v>
      </c>
      <c r="BY23" s="45">
        <f t="shared" si="17"/>
        <v>487.84050630000002</v>
      </c>
      <c r="BZ23" s="45">
        <f t="shared" si="17"/>
        <v>0</v>
      </c>
      <c r="CA23" s="45">
        <f t="shared" si="17"/>
        <v>0</v>
      </c>
      <c r="CB23" s="45">
        <f t="shared" si="17"/>
        <v>0</v>
      </c>
      <c r="CC23" s="45">
        <f t="shared" si="17"/>
        <v>0</v>
      </c>
      <c r="CD23" s="22">
        <f t="shared" si="17"/>
        <v>38186</v>
      </c>
      <c r="CE23" s="45">
        <f t="shared" si="17"/>
        <v>78.324750629999997</v>
      </c>
      <c r="CF23" s="45">
        <f t="shared" si="17"/>
        <v>717.57156753000004</v>
      </c>
      <c r="CG23" s="45">
        <f t="shared" si="17"/>
        <v>0</v>
      </c>
      <c r="CH23" s="45">
        <f t="shared" si="17"/>
        <v>0</v>
      </c>
      <c r="CI23" s="45">
        <f t="shared" si="17"/>
        <v>0</v>
      </c>
      <c r="CJ23" s="45">
        <f t="shared" si="17"/>
        <v>0</v>
      </c>
      <c r="CK23" s="22">
        <f t="shared" si="17"/>
        <v>57113</v>
      </c>
      <c r="CL23" s="12"/>
    </row>
    <row r="24" spans="1:90" s="15" customFormat="1" ht="17.25" thickBot="1" x14ac:dyDescent="0.3">
      <c r="A24" s="12" t="s">
        <v>89</v>
      </c>
      <c r="B24" s="16" t="s">
        <v>88</v>
      </c>
      <c r="C24" s="12" t="s">
        <v>0</v>
      </c>
      <c r="D24" s="45">
        <f t="shared" ref="D24:AI24" si="18">D55</f>
        <v>0</v>
      </c>
      <c r="E24" s="45">
        <f t="shared" si="18"/>
        <v>0</v>
      </c>
      <c r="F24" s="45">
        <f t="shared" si="18"/>
        <v>0</v>
      </c>
      <c r="G24" s="45">
        <f t="shared" si="18"/>
        <v>0</v>
      </c>
      <c r="H24" s="45">
        <f t="shared" si="18"/>
        <v>0</v>
      </c>
      <c r="I24" s="45">
        <f t="shared" si="18"/>
        <v>0</v>
      </c>
      <c r="J24" s="45">
        <f t="shared" si="18"/>
        <v>0</v>
      </c>
      <c r="K24" s="45">
        <f t="shared" si="18"/>
        <v>0</v>
      </c>
      <c r="L24" s="22">
        <f t="shared" si="18"/>
        <v>0</v>
      </c>
      <c r="M24" s="45">
        <f t="shared" si="18"/>
        <v>0</v>
      </c>
      <c r="N24" s="45">
        <f t="shared" si="18"/>
        <v>0</v>
      </c>
      <c r="O24" s="45">
        <f t="shared" si="18"/>
        <v>0</v>
      </c>
      <c r="P24" s="45">
        <f t="shared" si="18"/>
        <v>0</v>
      </c>
      <c r="Q24" s="45">
        <f t="shared" si="18"/>
        <v>0</v>
      </c>
      <c r="R24" s="45">
        <f t="shared" si="18"/>
        <v>0</v>
      </c>
      <c r="S24" s="30">
        <f t="shared" si="18"/>
        <v>0</v>
      </c>
      <c r="T24" s="45">
        <f t="shared" si="18"/>
        <v>0</v>
      </c>
      <c r="U24" s="45">
        <f t="shared" si="18"/>
        <v>0</v>
      </c>
      <c r="V24" s="45">
        <f t="shared" si="18"/>
        <v>0</v>
      </c>
      <c r="W24" s="45">
        <f t="shared" si="18"/>
        <v>0</v>
      </c>
      <c r="X24" s="45">
        <f t="shared" si="18"/>
        <v>0</v>
      </c>
      <c r="Y24" s="45">
        <f t="shared" si="18"/>
        <v>0</v>
      </c>
      <c r="Z24" s="22">
        <f t="shared" si="18"/>
        <v>0</v>
      </c>
      <c r="AA24" s="45">
        <f t="shared" si="18"/>
        <v>0</v>
      </c>
      <c r="AB24" s="45">
        <f t="shared" si="18"/>
        <v>0</v>
      </c>
      <c r="AC24" s="45">
        <f t="shared" si="18"/>
        <v>0</v>
      </c>
      <c r="AD24" s="45">
        <f t="shared" si="18"/>
        <v>0</v>
      </c>
      <c r="AE24" s="45">
        <f t="shared" si="18"/>
        <v>0</v>
      </c>
      <c r="AF24" s="45">
        <f t="shared" si="18"/>
        <v>0</v>
      </c>
      <c r="AG24" s="22">
        <f t="shared" si="18"/>
        <v>0</v>
      </c>
      <c r="AH24" s="45">
        <f t="shared" si="18"/>
        <v>0</v>
      </c>
      <c r="AI24" s="45">
        <f t="shared" si="18"/>
        <v>0</v>
      </c>
      <c r="AJ24" s="45">
        <f t="shared" ref="AJ24:BO24" si="19">AJ55</f>
        <v>0</v>
      </c>
      <c r="AK24" s="45">
        <f t="shared" si="19"/>
        <v>0</v>
      </c>
      <c r="AL24" s="45">
        <f t="shared" si="19"/>
        <v>0</v>
      </c>
      <c r="AM24" s="45">
        <f t="shared" si="19"/>
        <v>0</v>
      </c>
      <c r="AN24" s="22">
        <f t="shared" si="19"/>
        <v>0</v>
      </c>
      <c r="AO24" s="45">
        <f t="shared" si="19"/>
        <v>0</v>
      </c>
      <c r="AP24" s="45">
        <f t="shared" si="19"/>
        <v>0</v>
      </c>
      <c r="AQ24" s="45">
        <f t="shared" si="19"/>
        <v>0</v>
      </c>
      <c r="AR24" s="45">
        <f t="shared" si="19"/>
        <v>0</v>
      </c>
      <c r="AS24" s="45">
        <f t="shared" si="19"/>
        <v>0</v>
      </c>
      <c r="AT24" s="45">
        <f t="shared" si="19"/>
        <v>0</v>
      </c>
      <c r="AU24" s="22">
        <f t="shared" si="19"/>
        <v>0</v>
      </c>
      <c r="AV24" s="45">
        <f t="shared" si="19"/>
        <v>0</v>
      </c>
      <c r="AW24" s="45">
        <f t="shared" si="19"/>
        <v>0</v>
      </c>
      <c r="AX24" s="45">
        <f t="shared" si="19"/>
        <v>0</v>
      </c>
      <c r="AY24" s="45">
        <f t="shared" si="19"/>
        <v>0</v>
      </c>
      <c r="AZ24" s="45">
        <f t="shared" si="19"/>
        <v>0</v>
      </c>
      <c r="BA24" s="45">
        <f t="shared" si="19"/>
        <v>0</v>
      </c>
      <c r="BB24" s="22">
        <f t="shared" si="19"/>
        <v>0</v>
      </c>
      <c r="BC24" s="45">
        <f t="shared" si="19"/>
        <v>0</v>
      </c>
      <c r="BD24" s="45">
        <f t="shared" si="19"/>
        <v>0</v>
      </c>
      <c r="BE24" s="45">
        <f t="shared" si="19"/>
        <v>0</v>
      </c>
      <c r="BF24" s="45">
        <f t="shared" si="19"/>
        <v>0</v>
      </c>
      <c r="BG24" s="45">
        <f t="shared" si="19"/>
        <v>0</v>
      </c>
      <c r="BH24" s="45">
        <f t="shared" si="19"/>
        <v>0</v>
      </c>
      <c r="BI24" s="22">
        <f t="shared" si="19"/>
        <v>0</v>
      </c>
      <c r="BJ24" s="45">
        <f t="shared" si="19"/>
        <v>0</v>
      </c>
      <c r="BK24" s="45">
        <f t="shared" si="19"/>
        <v>0</v>
      </c>
      <c r="BL24" s="45">
        <f t="shared" si="19"/>
        <v>0</v>
      </c>
      <c r="BM24" s="45">
        <f t="shared" si="19"/>
        <v>0</v>
      </c>
      <c r="BN24" s="45">
        <f t="shared" si="19"/>
        <v>0</v>
      </c>
      <c r="BO24" s="45">
        <f t="shared" si="19"/>
        <v>0</v>
      </c>
      <c r="BP24" s="22">
        <f t="shared" ref="BP24:CK24" si="20">BP55</f>
        <v>0</v>
      </c>
      <c r="BQ24" s="45">
        <f t="shared" si="20"/>
        <v>0</v>
      </c>
      <c r="BR24" s="45">
        <f t="shared" si="20"/>
        <v>0</v>
      </c>
      <c r="BS24" s="45">
        <f t="shared" si="20"/>
        <v>0</v>
      </c>
      <c r="BT24" s="45">
        <f t="shared" si="20"/>
        <v>0</v>
      </c>
      <c r="BU24" s="45">
        <f t="shared" si="20"/>
        <v>0</v>
      </c>
      <c r="BV24" s="45">
        <f t="shared" si="20"/>
        <v>0</v>
      </c>
      <c r="BW24" s="22">
        <f t="shared" si="20"/>
        <v>0</v>
      </c>
      <c r="BX24" s="45">
        <f t="shared" si="20"/>
        <v>0</v>
      </c>
      <c r="BY24" s="45">
        <f t="shared" si="20"/>
        <v>0</v>
      </c>
      <c r="BZ24" s="45">
        <f t="shared" si="20"/>
        <v>0</v>
      </c>
      <c r="CA24" s="45">
        <f t="shared" si="20"/>
        <v>0</v>
      </c>
      <c r="CB24" s="45">
        <f t="shared" si="20"/>
        <v>0</v>
      </c>
      <c r="CC24" s="45">
        <f t="shared" si="20"/>
        <v>0</v>
      </c>
      <c r="CD24" s="22">
        <f t="shared" si="20"/>
        <v>0</v>
      </c>
      <c r="CE24" s="45">
        <f t="shared" si="20"/>
        <v>0</v>
      </c>
      <c r="CF24" s="45">
        <f t="shared" si="20"/>
        <v>0</v>
      </c>
      <c r="CG24" s="45">
        <f t="shared" si="20"/>
        <v>0</v>
      </c>
      <c r="CH24" s="45">
        <f t="shared" si="20"/>
        <v>0</v>
      </c>
      <c r="CI24" s="45">
        <f t="shared" si="20"/>
        <v>0</v>
      </c>
      <c r="CJ24" s="45">
        <f t="shared" si="20"/>
        <v>0</v>
      </c>
      <c r="CK24" s="22">
        <f t="shared" si="20"/>
        <v>0</v>
      </c>
      <c r="CL24" s="12"/>
    </row>
    <row r="25" spans="1:90" s="15" customFormat="1" ht="33.75" thickBot="1" x14ac:dyDescent="0.3">
      <c r="A25" s="12" t="s">
        <v>87</v>
      </c>
      <c r="B25" s="16" t="s">
        <v>86</v>
      </c>
      <c r="C25" s="12" t="s">
        <v>0</v>
      </c>
      <c r="D25" s="45">
        <f t="shared" ref="D25:AI25" si="21">D62</f>
        <v>0</v>
      </c>
      <c r="E25" s="45">
        <f t="shared" si="21"/>
        <v>0</v>
      </c>
      <c r="F25" s="45">
        <f t="shared" si="21"/>
        <v>0</v>
      </c>
      <c r="G25" s="45">
        <f t="shared" si="21"/>
        <v>0</v>
      </c>
      <c r="H25" s="45">
        <f t="shared" si="21"/>
        <v>0</v>
      </c>
      <c r="I25" s="45">
        <f t="shared" si="21"/>
        <v>0</v>
      </c>
      <c r="J25" s="45">
        <f t="shared" si="21"/>
        <v>0</v>
      </c>
      <c r="K25" s="45">
        <f t="shared" si="21"/>
        <v>0</v>
      </c>
      <c r="L25" s="22">
        <f t="shared" si="21"/>
        <v>0</v>
      </c>
      <c r="M25" s="45">
        <f t="shared" si="21"/>
        <v>0</v>
      </c>
      <c r="N25" s="45">
        <f t="shared" si="21"/>
        <v>0</v>
      </c>
      <c r="O25" s="45">
        <f t="shared" si="21"/>
        <v>0</v>
      </c>
      <c r="P25" s="45">
        <f t="shared" si="21"/>
        <v>0</v>
      </c>
      <c r="Q25" s="45">
        <f t="shared" si="21"/>
        <v>0</v>
      </c>
      <c r="R25" s="45">
        <f t="shared" si="21"/>
        <v>0</v>
      </c>
      <c r="S25" s="30">
        <f t="shared" si="21"/>
        <v>0</v>
      </c>
      <c r="T25" s="45">
        <f t="shared" si="21"/>
        <v>0</v>
      </c>
      <c r="U25" s="45">
        <f t="shared" si="21"/>
        <v>0</v>
      </c>
      <c r="V25" s="45">
        <f t="shared" si="21"/>
        <v>0</v>
      </c>
      <c r="W25" s="45">
        <f t="shared" si="21"/>
        <v>0</v>
      </c>
      <c r="X25" s="45">
        <f t="shared" si="21"/>
        <v>0</v>
      </c>
      <c r="Y25" s="45">
        <f t="shared" si="21"/>
        <v>0</v>
      </c>
      <c r="Z25" s="22">
        <f t="shared" si="21"/>
        <v>0</v>
      </c>
      <c r="AA25" s="45">
        <f t="shared" si="21"/>
        <v>0</v>
      </c>
      <c r="AB25" s="45">
        <f t="shared" si="21"/>
        <v>0</v>
      </c>
      <c r="AC25" s="45">
        <f t="shared" si="21"/>
        <v>0</v>
      </c>
      <c r="AD25" s="45">
        <f t="shared" si="21"/>
        <v>0</v>
      </c>
      <c r="AE25" s="45">
        <f t="shared" si="21"/>
        <v>0</v>
      </c>
      <c r="AF25" s="45">
        <f t="shared" si="21"/>
        <v>0</v>
      </c>
      <c r="AG25" s="22">
        <f t="shared" si="21"/>
        <v>0</v>
      </c>
      <c r="AH25" s="45">
        <f t="shared" si="21"/>
        <v>0</v>
      </c>
      <c r="AI25" s="45">
        <f t="shared" si="21"/>
        <v>0</v>
      </c>
      <c r="AJ25" s="45">
        <f t="shared" ref="AJ25:BO25" si="22">AJ62</f>
        <v>0</v>
      </c>
      <c r="AK25" s="45">
        <f t="shared" si="22"/>
        <v>0</v>
      </c>
      <c r="AL25" s="45">
        <f t="shared" si="22"/>
        <v>0</v>
      </c>
      <c r="AM25" s="45">
        <f t="shared" si="22"/>
        <v>0</v>
      </c>
      <c r="AN25" s="22">
        <f t="shared" si="22"/>
        <v>0</v>
      </c>
      <c r="AO25" s="45">
        <f t="shared" si="22"/>
        <v>0</v>
      </c>
      <c r="AP25" s="45">
        <f t="shared" si="22"/>
        <v>0</v>
      </c>
      <c r="AQ25" s="45">
        <f t="shared" si="22"/>
        <v>0</v>
      </c>
      <c r="AR25" s="45">
        <f t="shared" si="22"/>
        <v>0</v>
      </c>
      <c r="AS25" s="45">
        <f t="shared" si="22"/>
        <v>0</v>
      </c>
      <c r="AT25" s="45">
        <f t="shared" si="22"/>
        <v>0</v>
      </c>
      <c r="AU25" s="22">
        <f t="shared" si="22"/>
        <v>0</v>
      </c>
      <c r="AV25" s="45">
        <f t="shared" si="22"/>
        <v>0</v>
      </c>
      <c r="AW25" s="45">
        <f t="shared" si="22"/>
        <v>0</v>
      </c>
      <c r="AX25" s="45">
        <f t="shared" si="22"/>
        <v>0</v>
      </c>
      <c r="AY25" s="45">
        <f t="shared" si="22"/>
        <v>0</v>
      </c>
      <c r="AZ25" s="45">
        <f t="shared" si="22"/>
        <v>0</v>
      </c>
      <c r="BA25" s="45">
        <f t="shared" si="22"/>
        <v>0</v>
      </c>
      <c r="BB25" s="22">
        <f t="shared" si="22"/>
        <v>0</v>
      </c>
      <c r="BC25" s="45">
        <f t="shared" si="22"/>
        <v>0</v>
      </c>
      <c r="BD25" s="45">
        <f t="shared" si="22"/>
        <v>0</v>
      </c>
      <c r="BE25" s="45">
        <f t="shared" si="22"/>
        <v>0</v>
      </c>
      <c r="BF25" s="45">
        <f t="shared" si="22"/>
        <v>0</v>
      </c>
      <c r="BG25" s="45">
        <f t="shared" si="22"/>
        <v>0</v>
      </c>
      <c r="BH25" s="45">
        <f t="shared" si="22"/>
        <v>0</v>
      </c>
      <c r="BI25" s="22">
        <f t="shared" si="22"/>
        <v>0</v>
      </c>
      <c r="BJ25" s="45">
        <f t="shared" si="22"/>
        <v>0</v>
      </c>
      <c r="BK25" s="45">
        <f t="shared" si="22"/>
        <v>0</v>
      </c>
      <c r="BL25" s="45">
        <f t="shared" si="22"/>
        <v>0</v>
      </c>
      <c r="BM25" s="45">
        <f t="shared" si="22"/>
        <v>0</v>
      </c>
      <c r="BN25" s="45">
        <f t="shared" si="22"/>
        <v>0</v>
      </c>
      <c r="BO25" s="45">
        <f t="shared" si="22"/>
        <v>0</v>
      </c>
      <c r="BP25" s="22">
        <f t="shared" ref="BP25:CK25" si="23">BP62</f>
        <v>0</v>
      </c>
      <c r="BQ25" s="45">
        <f t="shared" si="23"/>
        <v>0</v>
      </c>
      <c r="BR25" s="45">
        <f t="shared" si="23"/>
        <v>0</v>
      </c>
      <c r="BS25" s="45">
        <f t="shared" si="23"/>
        <v>0</v>
      </c>
      <c r="BT25" s="45">
        <f t="shared" si="23"/>
        <v>0</v>
      </c>
      <c r="BU25" s="45">
        <f t="shared" si="23"/>
        <v>0</v>
      </c>
      <c r="BV25" s="45">
        <f t="shared" si="23"/>
        <v>0</v>
      </c>
      <c r="BW25" s="22">
        <f t="shared" si="23"/>
        <v>0</v>
      </c>
      <c r="BX25" s="45">
        <f t="shared" si="23"/>
        <v>0</v>
      </c>
      <c r="BY25" s="45">
        <f t="shared" si="23"/>
        <v>0</v>
      </c>
      <c r="BZ25" s="45">
        <f t="shared" si="23"/>
        <v>0</v>
      </c>
      <c r="CA25" s="45">
        <f t="shared" si="23"/>
        <v>0</v>
      </c>
      <c r="CB25" s="45">
        <f t="shared" si="23"/>
        <v>0</v>
      </c>
      <c r="CC25" s="45">
        <f t="shared" si="23"/>
        <v>0</v>
      </c>
      <c r="CD25" s="22">
        <f t="shared" si="23"/>
        <v>0</v>
      </c>
      <c r="CE25" s="45">
        <f t="shared" si="23"/>
        <v>0</v>
      </c>
      <c r="CF25" s="45">
        <f t="shared" si="23"/>
        <v>0</v>
      </c>
      <c r="CG25" s="45">
        <f t="shared" si="23"/>
        <v>0</v>
      </c>
      <c r="CH25" s="45">
        <f t="shared" si="23"/>
        <v>0</v>
      </c>
      <c r="CI25" s="45">
        <f t="shared" si="23"/>
        <v>0</v>
      </c>
      <c r="CJ25" s="45">
        <f t="shared" si="23"/>
        <v>0</v>
      </c>
      <c r="CK25" s="22">
        <f t="shared" si="23"/>
        <v>0</v>
      </c>
      <c r="CL25" s="12"/>
    </row>
    <row r="26" spans="1:90" s="15" customFormat="1" ht="17.25" thickBot="1" x14ac:dyDescent="0.3">
      <c r="A26" s="12" t="s">
        <v>85</v>
      </c>
      <c r="B26" s="16" t="s">
        <v>84</v>
      </c>
      <c r="C26" s="12" t="s">
        <v>0</v>
      </c>
      <c r="D26" s="45">
        <f t="shared" ref="D26:AI26" si="24">D63</f>
        <v>57.964365310000005</v>
      </c>
      <c r="E26" s="45">
        <f t="shared" si="24"/>
        <v>44.051414039999997</v>
      </c>
      <c r="F26" s="45">
        <f t="shared" si="24"/>
        <v>0</v>
      </c>
      <c r="G26" s="45">
        <f t="shared" si="24"/>
        <v>0</v>
      </c>
      <c r="H26" s="45">
        <f t="shared" si="24"/>
        <v>0</v>
      </c>
      <c r="I26" s="45">
        <f t="shared" si="24"/>
        <v>0</v>
      </c>
      <c r="J26" s="45">
        <f t="shared" si="24"/>
        <v>0</v>
      </c>
      <c r="K26" s="45">
        <f t="shared" si="24"/>
        <v>0</v>
      </c>
      <c r="L26" s="22">
        <f t="shared" si="24"/>
        <v>0</v>
      </c>
      <c r="M26" s="45">
        <f t="shared" si="24"/>
        <v>0</v>
      </c>
      <c r="N26" s="45">
        <f t="shared" si="24"/>
        <v>0</v>
      </c>
      <c r="O26" s="45">
        <f t="shared" si="24"/>
        <v>0</v>
      </c>
      <c r="P26" s="45">
        <f t="shared" si="24"/>
        <v>0</v>
      </c>
      <c r="Q26" s="45">
        <f t="shared" si="24"/>
        <v>0</v>
      </c>
      <c r="R26" s="45">
        <f t="shared" si="24"/>
        <v>0</v>
      </c>
      <c r="S26" s="30">
        <f t="shared" si="24"/>
        <v>0</v>
      </c>
      <c r="T26" s="45">
        <f t="shared" si="24"/>
        <v>0</v>
      </c>
      <c r="U26" s="45">
        <f t="shared" si="24"/>
        <v>31.602917589999997</v>
      </c>
      <c r="V26" s="45">
        <f t="shared" si="24"/>
        <v>0</v>
      </c>
      <c r="W26" s="45">
        <f t="shared" si="24"/>
        <v>0</v>
      </c>
      <c r="X26" s="45">
        <f t="shared" si="24"/>
        <v>0</v>
      </c>
      <c r="Y26" s="45">
        <f t="shared" si="24"/>
        <v>0</v>
      </c>
      <c r="Z26" s="22">
        <f t="shared" si="24"/>
        <v>121</v>
      </c>
      <c r="AA26" s="45">
        <f t="shared" si="24"/>
        <v>0</v>
      </c>
      <c r="AB26" s="45">
        <f t="shared" si="24"/>
        <v>28.011868</v>
      </c>
      <c r="AC26" s="45">
        <f t="shared" si="24"/>
        <v>0</v>
      </c>
      <c r="AD26" s="45">
        <f t="shared" si="24"/>
        <v>0</v>
      </c>
      <c r="AE26" s="45">
        <f t="shared" si="24"/>
        <v>0</v>
      </c>
      <c r="AF26" s="45">
        <f t="shared" si="24"/>
        <v>0</v>
      </c>
      <c r="AG26" s="22">
        <f t="shared" si="24"/>
        <v>117</v>
      </c>
      <c r="AH26" s="45">
        <f t="shared" si="24"/>
        <v>0</v>
      </c>
      <c r="AI26" s="45">
        <f t="shared" si="24"/>
        <v>8.6316158900000008</v>
      </c>
      <c r="AJ26" s="45">
        <f t="shared" ref="AJ26:BO26" si="25">AJ63</f>
        <v>8.0050249999999998</v>
      </c>
      <c r="AK26" s="45">
        <f t="shared" si="25"/>
        <v>0</v>
      </c>
      <c r="AL26" s="45">
        <f t="shared" si="25"/>
        <v>0</v>
      </c>
      <c r="AM26" s="45">
        <f t="shared" si="25"/>
        <v>0</v>
      </c>
      <c r="AN26" s="22">
        <f t="shared" si="25"/>
        <v>112</v>
      </c>
      <c r="AO26" s="45">
        <f t="shared" si="25"/>
        <v>0</v>
      </c>
      <c r="AP26" s="45">
        <f t="shared" si="25"/>
        <v>8.0050249999999998</v>
      </c>
      <c r="AQ26" s="45">
        <f t="shared" si="25"/>
        <v>0</v>
      </c>
      <c r="AR26" s="45">
        <f t="shared" si="25"/>
        <v>0</v>
      </c>
      <c r="AS26" s="45">
        <f t="shared" si="25"/>
        <v>0</v>
      </c>
      <c r="AT26" s="45">
        <f t="shared" si="25"/>
        <v>0</v>
      </c>
      <c r="AU26" s="22">
        <f t="shared" si="25"/>
        <v>115</v>
      </c>
      <c r="AV26" s="45">
        <f t="shared" si="25"/>
        <v>0</v>
      </c>
      <c r="AW26" s="45">
        <f t="shared" si="25"/>
        <v>9.37392994</v>
      </c>
      <c r="AX26" s="45">
        <f t="shared" si="25"/>
        <v>0</v>
      </c>
      <c r="AY26" s="45">
        <f t="shared" si="25"/>
        <v>0</v>
      </c>
      <c r="AZ26" s="45">
        <f t="shared" si="25"/>
        <v>0</v>
      </c>
      <c r="BA26" s="45">
        <f t="shared" si="25"/>
        <v>0</v>
      </c>
      <c r="BB26" s="22">
        <f t="shared" si="25"/>
        <v>117</v>
      </c>
      <c r="BC26" s="45">
        <f t="shared" si="25"/>
        <v>0</v>
      </c>
      <c r="BD26" s="45">
        <f t="shared" si="25"/>
        <v>8.0345210399999996</v>
      </c>
      <c r="BE26" s="45">
        <f t="shared" si="25"/>
        <v>0</v>
      </c>
      <c r="BF26" s="45">
        <f t="shared" si="25"/>
        <v>0</v>
      </c>
      <c r="BG26" s="45">
        <f t="shared" si="25"/>
        <v>0</v>
      </c>
      <c r="BH26" s="45">
        <f t="shared" si="25"/>
        <v>0</v>
      </c>
      <c r="BI26" s="22">
        <f t="shared" si="25"/>
        <v>111</v>
      </c>
      <c r="BJ26" s="45">
        <f t="shared" si="25"/>
        <v>0</v>
      </c>
      <c r="BK26" s="45">
        <f t="shared" si="25"/>
        <v>8.3559018900000002</v>
      </c>
      <c r="BL26" s="45">
        <f t="shared" si="25"/>
        <v>0</v>
      </c>
      <c r="BM26" s="45">
        <f t="shared" si="25"/>
        <v>0</v>
      </c>
      <c r="BN26" s="45">
        <f t="shared" si="25"/>
        <v>0</v>
      </c>
      <c r="BO26" s="45">
        <f t="shared" si="25"/>
        <v>0</v>
      </c>
      <c r="BP26" s="22">
        <f t="shared" ref="BP26:CK26" si="26">BP63</f>
        <v>112</v>
      </c>
      <c r="BQ26" s="45">
        <f t="shared" si="26"/>
        <v>0</v>
      </c>
      <c r="BR26" s="45">
        <f t="shared" si="26"/>
        <v>0</v>
      </c>
      <c r="BS26" s="45">
        <f t="shared" si="26"/>
        <v>0</v>
      </c>
      <c r="BT26" s="45">
        <f t="shared" si="26"/>
        <v>0</v>
      </c>
      <c r="BU26" s="45">
        <f t="shared" si="26"/>
        <v>0</v>
      </c>
      <c r="BV26" s="45">
        <f t="shared" si="26"/>
        <v>0</v>
      </c>
      <c r="BW26" s="22">
        <f t="shared" si="26"/>
        <v>0</v>
      </c>
      <c r="BX26" s="45">
        <f t="shared" si="26"/>
        <v>0</v>
      </c>
      <c r="BY26" s="45">
        <f t="shared" si="26"/>
        <v>57.964365310000005</v>
      </c>
      <c r="BZ26" s="45">
        <f t="shared" si="26"/>
        <v>0</v>
      </c>
      <c r="CA26" s="45">
        <f t="shared" si="26"/>
        <v>0</v>
      </c>
      <c r="CB26" s="45">
        <f t="shared" si="26"/>
        <v>0</v>
      </c>
      <c r="CC26" s="45">
        <f t="shared" si="26"/>
        <v>0</v>
      </c>
      <c r="CD26" s="22">
        <f t="shared" si="26"/>
        <v>462</v>
      </c>
      <c r="CE26" s="45">
        <f t="shared" si="26"/>
        <v>0</v>
      </c>
      <c r="CF26" s="45">
        <f t="shared" si="26"/>
        <v>44.051414039999997</v>
      </c>
      <c r="CG26" s="45">
        <f t="shared" si="26"/>
        <v>0</v>
      </c>
      <c r="CH26" s="45">
        <f t="shared" si="26"/>
        <v>0</v>
      </c>
      <c r="CI26" s="45">
        <f t="shared" si="26"/>
        <v>0</v>
      </c>
      <c r="CJ26" s="45">
        <f t="shared" si="26"/>
        <v>0</v>
      </c>
      <c r="CK26" s="22">
        <f t="shared" si="26"/>
        <v>343</v>
      </c>
      <c r="CL26" s="12"/>
    </row>
    <row r="27" spans="1:90" s="15" customFormat="1" ht="19.5" thickBot="1" x14ac:dyDescent="0.35">
      <c r="A27" s="40" t="s">
        <v>83</v>
      </c>
      <c r="B27" s="44" t="s">
        <v>82</v>
      </c>
      <c r="C27" s="40" t="s">
        <v>0</v>
      </c>
      <c r="D27" s="42">
        <f t="shared" ref="D27:AI27" si="27">D66</f>
        <v>0</v>
      </c>
      <c r="E27" s="42">
        <f t="shared" si="27"/>
        <v>0</v>
      </c>
      <c r="F27" s="42">
        <f t="shared" si="27"/>
        <v>0</v>
      </c>
      <c r="G27" s="42">
        <f t="shared" si="27"/>
        <v>0</v>
      </c>
      <c r="H27" s="42">
        <f t="shared" si="27"/>
        <v>0</v>
      </c>
      <c r="I27" s="42">
        <f t="shared" si="27"/>
        <v>0</v>
      </c>
      <c r="J27" s="42">
        <f t="shared" si="27"/>
        <v>0</v>
      </c>
      <c r="K27" s="42">
        <f t="shared" si="27"/>
        <v>0</v>
      </c>
      <c r="L27" s="41">
        <f t="shared" si="27"/>
        <v>0</v>
      </c>
      <c r="M27" s="42">
        <f t="shared" si="27"/>
        <v>0</v>
      </c>
      <c r="N27" s="42">
        <f t="shared" si="27"/>
        <v>0</v>
      </c>
      <c r="O27" s="42">
        <f t="shared" si="27"/>
        <v>0</v>
      </c>
      <c r="P27" s="42">
        <f t="shared" si="27"/>
        <v>0</v>
      </c>
      <c r="Q27" s="42">
        <f t="shared" si="27"/>
        <v>0</v>
      </c>
      <c r="R27" s="42">
        <f t="shared" si="27"/>
        <v>0</v>
      </c>
      <c r="S27" s="43">
        <f t="shared" si="27"/>
        <v>0</v>
      </c>
      <c r="T27" s="42">
        <f t="shared" si="27"/>
        <v>0</v>
      </c>
      <c r="U27" s="42">
        <f t="shared" si="27"/>
        <v>0</v>
      </c>
      <c r="V27" s="42">
        <f t="shared" si="27"/>
        <v>0</v>
      </c>
      <c r="W27" s="42">
        <f t="shared" si="27"/>
        <v>0</v>
      </c>
      <c r="X27" s="42">
        <f t="shared" si="27"/>
        <v>0</v>
      </c>
      <c r="Y27" s="42">
        <f t="shared" si="27"/>
        <v>0</v>
      </c>
      <c r="Z27" s="41">
        <f t="shared" si="27"/>
        <v>0</v>
      </c>
      <c r="AA27" s="42">
        <f t="shared" si="27"/>
        <v>0</v>
      </c>
      <c r="AB27" s="42">
        <f t="shared" si="27"/>
        <v>0</v>
      </c>
      <c r="AC27" s="42">
        <f t="shared" si="27"/>
        <v>0</v>
      </c>
      <c r="AD27" s="42">
        <f t="shared" si="27"/>
        <v>0</v>
      </c>
      <c r="AE27" s="42">
        <f t="shared" si="27"/>
        <v>0</v>
      </c>
      <c r="AF27" s="42">
        <f t="shared" si="27"/>
        <v>0</v>
      </c>
      <c r="AG27" s="41">
        <f t="shared" si="27"/>
        <v>0</v>
      </c>
      <c r="AH27" s="42">
        <f t="shared" si="27"/>
        <v>0</v>
      </c>
      <c r="AI27" s="42">
        <f t="shared" si="27"/>
        <v>0</v>
      </c>
      <c r="AJ27" s="42">
        <f t="shared" ref="AJ27:BO27" si="28">AJ66</f>
        <v>0</v>
      </c>
      <c r="AK27" s="42">
        <f t="shared" si="28"/>
        <v>0</v>
      </c>
      <c r="AL27" s="42">
        <f t="shared" si="28"/>
        <v>0</v>
      </c>
      <c r="AM27" s="42">
        <f t="shared" si="28"/>
        <v>0</v>
      </c>
      <c r="AN27" s="41">
        <f t="shared" si="28"/>
        <v>0</v>
      </c>
      <c r="AO27" s="42">
        <f t="shared" si="28"/>
        <v>0</v>
      </c>
      <c r="AP27" s="42">
        <f t="shared" si="28"/>
        <v>0</v>
      </c>
      <c r="AQ27" s="42">
        <f t="shared" si="28"/>
        <v>0</v>
      </c>
      <c r="AR27" s="42">
        <f t="shared" si="28"/>
        <v>0</v>
      </c>
      <c r="AS27" s="42">
        <f t="shared" si="28"/>
        <v>0</v>
      </c>
      <c r="AT27" s="42">
        <f t="shared" si="28"/>
        <v>0</v>
      </c>
      <c r="AU27" s="41">
        <f t="shared" si="28"/>
        <v>0</v>
      </c>
      <c r="AV27" s="42">
        <f t="shared" si="28"/>
        <v>0</v>
      </c>
      <c r="AW27" s="42">
        <f t="shared" si="28"/>
        <v>0</v>
      </c>
      <c r="AX27" s="42">
        <f t="shared" si="28"/>
        <v>0</v>
      </c>
      <c r="AY27" s="42">
        <f t="shared" si="28"/>
        <v>0</v>
      </c>
      <c r="AZ27" s="42">
        <f t="shared" si="28"/>
        <v>0</v>
      </c>
      <c r="BA27" s="42">
        <f t="shared" si="28"/>
        <v>0</v>
      </c>
      <c r="BB27" s="41">
        <f t="shared" si="28"/>
        <v>0</v>
      </c>
      <c r="BC27" s="42">
        <f t="shared" si="28"/>
        <v>0</v>
      </c>
      <c r="BD27" s="42">
        <f t="shared" si="28"/>
        <v>0</v>
      </c>
      <c r="BE27" s="42">
        <f t="shared" si="28"/>
        <v>0</v>
      </c>
      <c r="BF27" s="42">
        <f t="shared" si="28"/>
        <v>0</v>
      </c>
      <c r="BG27" s="42">
        <f t="shared" si="28"/>
        <v>0</v>
      </c>
      <c r="BH27" s="42">
        <f t="shared" si="28"/>
        <v>0</v>
      </c>
      <c r="BI27" s="41">
        <f t="shared" si="28"/>
        <v>0</v>
      </c>
      <c r="BJ27" s="42">
        <f t="shared" si="28"/>
        <v>0</v>
      </c>
      <c r="BK27" s="42">
        <f t="shared" si="28"/>
        <v>0</v>
      </c>
      <c r="BL27" s="42">
        <f t="shared" si="28"/>
        <v>0</v>
      </c>
      <c r="BM27" s="42">
        <f t="shared" si="28"/>
        <v>0</v>
      </c>
      <c r="BN27" s="42">
        <f t="shared" si="28"/>
        <v>0</v>
      </c>
      <c r="BO27" s="42">
        <f t="shared" si="28"/>
        <v>0</v>
      </c>
      <c r="BP27" s="41">
        <f t="shared" ref="BP27:CK27" si="29">BP66</f>
        <v>0</v>
      </c>
      <c r="BQ27" s="42">
        <f t="shared" si="29"/>
        <v>0</v>
      </c>
      <c r="BR27" s="42">
        <f t="shared" si="29"/>
        <v>0</v>
      </c>
      <c r="BS27" s="42">
        <f t="shared" si="29"/>
        <v>0</v>
      </c>
      <c r="BT27" s="42">
        <f t="shared" si="29"/>
        <v>0</v>
      </c>
      <c r="BU27" s="42">
        <f t="shared" si="29"/>
        <v>0</v>
      </c>
      <c r="BV27" s="42">
        <f t="shared" si="29"/>
        <v>0</v>
      </c>
      <c r="BW27" s="41">
        <f t="shared" si="29"/>
        <v>0</v>
      </c>
      <c r="BX27" s="42">
        <f t="shared" si="29"/>
        <v>0</v>
      </c>
      <c r="BY27" s="42">
        <f t="shared" si="29"/>
        <v>0</v>
      </c>
      <c r="BZ27" s="42">
        <f t="shared" si="29"/>
        <v>0</v>
      </c>
      <c r="CA27" s="42">
        <f t="shared" si="29"/>
        <v>0</v>
      </c>
      <c r="CB27" s="42">
        <f t="shared" si="29"/>
        <v>0</v>
      </c>
      <c r="CC27" s="42">
        <f t="shared" si="29"/>
        <v>0</v>
      </c>
      <c r="CD27" s="41">
        <f t="shared" si="29"/>
        <v>0</v>
      </c>
      <c r="CE27" s="42">
        <f t="shared" si="29"/>
        <v>0</v>
      </c>
      <c r="CF27" s="42">
        <f t="shared" si="29"/>
        <v>0</v>
      </c>
      <c r="CG27" s="42">
        <f t="shared" si="29"/>
        <v>0</v>
      </c>
      <c r="CH27" s="42">
        <f t="shared" si="29"/>
        <v>0</v>
      </c>
      <c r="CI27" s="42">
        <f t="shared" si="29"/>
        <v>0</v>
      </c>
      <c r="CJ27" s="42">
        <f t="shared" si="29"/>
        <v>0</v>
      </c>
      <c r="CK27" s="41">
        <f t="shared" si="29"/>
        <v>0</v>
      </c>
      <c r="CL27" s="40"/>
    </row>
    <row r="28" spans="1:90" s="15" customFormat="1" ht="9.75" customHeight="1" thickBot="1" x14ac:dyDescent="0.35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</row>
    <row r="29" spans="1:90" s="15" customFormat="1" ht="19.5" thickBot="1" x14ac:dyDescent="0.35">
      <c r="A29" s="34">
        <v>1</v>
      </c>
      <c r="B29" s="37" t="s">
        <v>81</v>
      </c>
      <c r="C29" s="34" t="s">
        <v>0</v>
      </c>
      <c r="D29" s="36">
        <f t="shared" ref="D29:AI29" si="30">D30+D31+D32+D66</f>
        <v>579.17273561000002</v>
      </c>
      <c r="E29" s="36">
        <f t="shared" si="30"/>
        <v>839.94773220000002</v>
      </c>
      <c r="F29" s="36">
        <f t="shared" si="30"/>
        <v>0</v>
      </c>
      <c r="G29" s="36">
        <f t="shared" si="30"/>
        <v>0</v>
      </c>
      <c r="H29" s="36">
        <f t="shared" si="30"/>
        <v>0</v>
      </c>
      <c r="I29" s="36">
        <f t="shared" si="30"/>
        <v>0</v>
      </c>
      <c r="J29" s="36">
        <f t="shared" si="30"/>
        <v>0</v>
      </c>
      <c r="K29" s="36">
        <f t="shared" si="30"/>
        <v>0</v>
      </c>
      <c r="L29" s="35">
        <f t="shared" si="30"/>
        <v>0</v>
      </c>
      <c r="M29" s="36">
        <f t="shared" si="30"/>
        <v>0</v>
      </c>
      <c r="N29" s="36">
        <f t="shared" si="30"/>
        <v>0</v>
      </c>
      <c r="O29" s="36">
        <f t="shared" si="30"/>
        <v>0</v>
      </c>
      <c r="P29" s="36">
        <f t="shared" si="30"/>
        <v>0</v>
      </c>
      <c r="Q29" s="36">
        <f t="shared" si="30"/>
        <v>0</v>
      </c>
      <c r="R29" s="36">
        <f t="shared" si="30"/>
        <v>0</v>
      </c>
      <c r="S29" s="35">
        <f t="shared" si="30"/>
        <v>0</v>
      </c>
      <c r="T29" s="36">
        <f t="shared" si="30"/>
        <v>3.4644300000000001</v>
      </c>
      <c r="U29" s="36">
        <f t="shared" si="30"/>
        <v>131.85488652000001</v>
      </c>
      <c r="V29" s="36">
        <f t="shared" si="30"/>
        <v>0</v>
      </c>
      <c r="W29" s="36">
        <f t="shared" si="30"/>
        <v>0</v>
      </c>
      <c r="X29" s="36">
        <f t="shared" si="30"/>
        <v>0</v>
      </c>
      <c r="Y29" s="36">
        <f t="shared" si="30"/>
        <v>0</v>
      </c>
      <c r="Z29" s="35">
        <f t="shared" si="30"/>
        <v>8606</v>
      </c>
      <c r="AA29" s="36">
        <f t="shared" si="30"/>
        <v>7.3120399999999997</v>
      </c>
      <c r="AB29" s="36">
        <f t="shared" si="30"/>
        <v>128.26363863</v>
      </c>
      <c r="AC29" s="36">
        <f t="shared" si="30"/>
        <v>0</v>
      </c>
      <c r="AD29" s="36">
        <f t="shared" si="30"/>
        <v>0</v>
      </c>
      <c r="AE29" s="36">
        <f t="shared" si="30"/>
        <v>0</v>
      </c>
      <c r="AF29" s="36">
        <f t="shared" si="30"/>
        <v>0</v>
      </c>
      <c r="AG29" s="35">
        <f t="shared" si="30"/>
        <v>8428</v>
      </c>
      <c r="AH29" s="36">
        <f t="shared" si="30"/>
        <v>8.8347920000000002</v>
      </c>
      <c r="AI29" s="36">
        <f t="shared" si="30"/>
        <v>132.30342458999999</v>
      </c>
      <c r="AJ29" s="36">
        <f t="shared" ref="AJ29:BO29" si="31">AJ30+AJ31+AJ32+AJ66</f>
        <v>8.0050249999999998</v>
      </c>
      <c r="AK29" s="36">
        <f t="shared" si="31"/>
        <v>0</v>
      </c>
      <c r="AL29" s="36">
        <f t="shared" si="31"/>
        <v>0</v>
      </c>
      <c r="AM29" s="36">
        <f t="shared" si="31"/>
        <v>0</v>
      </c>
      <c r="AN29" s="35">
        <f t="shared" si="31"/>
        <v>9967</v>
      </c>
      <c r="AO29" s="36">
        <f t="shared" si="31"/>
        <v>60.021970629999998</v>
      </c>
      <c r="AP29" s="36">
        <f t="shared" si="31"/>
        <v>495.47771161999998</v>
      </c>
      <c r="AQ29" s="36">
        <f t="shared" si="31"/>
        <v>0</v>
      </c>
      <c r="AR29" s="36">
        <f t="shared" si="31"/>
        <v>0</v>
      </c>
      <c r="AS29" s="36">
        <f t="shared" si="31"/>
        <v>0</v>
      </c>
      <c r="AT29" s="36">
        <f t="shared" si="31"/>
        <v>0</v>
      </c>
      <c r="AU29" s="35">
        <f t="shared" si="31"/>
        <v>38838</v>
      </c>
      <c r="AV29" s="36">
        <f t="shared" si="31"/>
        <v>9.1702220000000008</v>
      </c>
      <c r="AW29" s="36">
        <f t="shared" si="31"/>
        <v>137.61352327</v>
      </c>
      <c r="AX29" s="36">
        <f t="shared" si="31"/>
        <v>0</v>
      </c>
      <c r="AY29" s="36">
        <f t="shared" si="31"/>
        <v>0</v>
      </c>
      <c r="AZ29" s="36">
        <f t="shared" si="31"/>
        <v>0</v>
      </c>
      <c r="BA29" s="36">
        <f t="shared" si="31"/>
        <v>0</v>
      </c>
      <c r="BB29" s="35">
        <f t="shared" si="31"/>
        <v>9908</v>
      </c>
      <c r="BC29" s="36">
        <f t="shared" si="31"/>
        <v>10.990739999999999</v>
      </c>
      <c r="BD29" s="36">
        <f t="shared" si="31"/>
        <v>137.88163132</v>
      </c>
      <c r="BE29" s="36">
        <f t="shared" si="31"/>
        <v>0</v>
      </c>
      <c r="BF29" s="36">
        <f t="shared" si="31"/>
        <v>0</v>
      </c>
      <c r="BG29" s="36">
        <f t="shared" si="31"/>
        <v>0</v>
      </c>
      <c r="BH29" s="36">
        <f t="shared" si="31"/>
        <v>0</v>
      </c>
      <c r="BI29" s="35">
        <f t="shared" si="31"/>
        <v>10190</v>
      </c>
      <c r="BJ29" s="36">
        <f t="shared" si="31"/>
        <v>11.898419999999998</v>
      </c>
      <c r="BK29" s="36">
        <f t="shared" si="31"/>
        <v>144.03303723000002</v>
      </c>
      <c r="BL29" s="36">
        <f t="shared" si="31"/>
        <v>0</v>
      </c>
      <c r="BM29" s="36">
        <f t="shared" si="31"/>
        <v>0</v>
      </c>
      <c r="BN29" s="36">
        <f t="shared" si="31"/>
        <v>0</v>
      </c>
      <c r="BO29" s="36">
        <f t="shared" si="31"/>
        <v>0</v>
      </c>
      <c r="BP29" s="35">
        <f t="shared" ref="BP29:CU29" si="32">BP30+BP31+BP32+BP66</f>
        <v>10167</v>
      </c>
      <c r="BQ29" s="36">
        <f t="shared" si="32"/>
        <v>0</v>
      </c>
      <c r="BR29" s="36">
        <f t="shared" si="32"/>
        <v>0</v>
      </c>
      <c r="BS29" s="36">
        <f t="shared" si="32"/>
        <v>0</v>
      </c>
      <c r="BT29" s="36">
        <f t="shared" si="32"/>
        <v>0</v>
      </c>
      <c r="BU29" s="36">
        <f t="shared" si="32"/>
        <v>0</v>
      </c>
      <c r="BV29" s="36">
        <f t="shared" si="32"/>
        <v>0</v>
      </c>
      <c r="BW29" s="35">
        <f t="shared" si="32"/>
        <v>0</v>
      </c>
      <c r="BX29" s="36">
        <f t="shared" si="32"/>
        <v>33.367863999999997</v>
      </c>
      <c r="BY29" s="36">
        <f t="shared" si="32"/>
        <v>545.80487160999996</v>
      </c>
      <c r="BZ29" s="36">
        <f t="shared" si="32"/>
        <v>0</v>
      </c>
      <c r="CA29" s="36">
        <f t="shared" si="32"/>
        <v>0</v>
      </c>
      <c r="CB29" s="36">
        <f t="shared" si="32"/>
        <v>0</v>
      </c>
      <c r="CC29" s="36">
        <f t="shared" si="32"/>
        <v>0</v>
      </c>
      <c r="CD29" s="35">
        <f t="shared" si="32"/>
        <v>38648</v>
      </c>
      <c r="CE29" s="36">
        <f t="shared" si="32"/>
        <v>78.324750629999997</v>
      </c>
      <c r="CF29" s="36">
        <f t="shared" si="32"/>
        <v>761.62298157000009</v>
      </c>
      <c r="CG29" s="36">
        <f t="shared" si="32"/>
        <v>0</v>
      </c>
      <c r="CH29" s="36">
        <f t="shared" si="32"/>
        <v>0</v>
      </c>
      <c r="CI29" s="36">
        <f t="shared" si="32"/>
        <v>0</v>
      </c>
      <c r="CJ29" s="36">
        <f t="shared" si="32"/>
        <v>0</v>
      </c>
      <c r="CK29" s="35">
        <f t="shared" si="32"/>
        <v>57456</v>
      </c>
      <c r="CL29" s="34"/>
    </row>
    <row r="30" spans="1:90" s="15" customFormat="1" ht="75.75" thickBot="1" x14ac:dyDescent="0.35">
      <c r="A30" s="5" t="s">
        <v>80</v>
      </c>
      <c r="B30" s="33" t="s">
        <v>79</v>
      </c>
      <c r="C30" s="5" t="s">
        <v>0</v>
      </c>
      <c r="D30" s="5"/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v>0</v>
      </c>
      <c r="BD30" s="5">
        <v>0</v>
      </c>
      <c r="BE30" s="5">
        <v>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0</v>
      </c>
      <c r="CE30" s="5">
        <v>0</v>
      </c>
      <c r="CF30" s="5">
        <v>0</v>
      </c>
      <c r="CG30" s="5">
        <v>0</v>
      </c>
      <c r="CH30" s="5">
        <v>0</v>
      </c>
      <c r="CI30" s="5">
        <v>0</v>
      </c>
      <c r="CJ30" s="5">
        <v>0</v>
      </c>
      <c r="CK30" s="5">
        <v>0</v>
      </c>
      <c r="CL30" s="5"/>
    </row>
    <row r="31" spans="1:90" s="15" customFormat="1" ht="57" thickBot="1" x14ac:dyDescent="0.35">
      <c r="A31" s="5" t="s">
        <v>78</v>
      </c>
      <c r="B31" s="33" t="s">
        <v>77</v>
      </c>
      <c r="C31" s="5" t="s">
        <v>0</v>
      </c>
      <c r="D31" s="5"/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/>
    </row>
    <row r="32" spans="1:90" s="15" customFormat="1" ht="75.75" thickBot="1" x14ac:dyDescent="0.35">
      <c r="A32" s="5" t="s">
        <v>76</v>
      </c>
      <c r="B32" s="33" t="s">
        <v>75</v>
      </c>
      <c r="C32" s="5" t="s">
        <v>0</v>
      </c>
      <c r="D32" s="32">
        <f t="shared" ref="D32:AI32" si="33">D33+D39+D55+D62+D63</f>
        <v>579.17273561000002</v>
      </c>
      <c r="E32" s="32">
        <f t="shared" si="33"/>
        <v>839.94773220000002</v>
      </c>
      <c r="F32" s="32">
        <f t="shared" si="33"/>
        <v>0</v>
      </c>
      <c r="G32" s="32">
        <f t="shared" si="33"/>
        <v>0</v>
      </c>
      <c r="H32" s="32">
        <f t="shared" si="33"/>
        <v>0</v>
      </c>
      <c r="I32" s="32">
        <f t="shared" si="33"/>
        <v>0</v>
      </c>
      <c r="J32" s="32">
        <f t="shared" si="33"/>
        <v>0</v>
      </c>
      <c r="K32" s="32">
        <f t="shared" si="33"/>
        <v>0</v>
      </c>
      <c r="L32" s="31">
        <f t="shared" si="33"/>
        <v>0</v>
      </c>
      <c r="M32" s="32">
        <f t="shared" si="33"/>
        <v>0</v>
      </c>
      <c r="N32" s="32">
        <f t="shared" si="33"/>
        <v>0</v>
      </c>
      <c r="O32" s="32">
        <f t="shared" si="33"/>
        <v>0</v>
      </c>
      <c r="P32" s="32">
        <f t="shared" si="33"/>
        <v>0</v>
      </c>
      <c r="Q32" s="32">
        <f t="shared" si="33"/>
        <v>0</v>
      </c>
      <c r="R32" s="32">
        <f t="shared" si="33"/>
        <v>0</v>
      </c>
      <c r="S32" s="31">
        <f t="shared" si="33"/>
        <v>0</v>
      </c>
      <c r="T32" s="32">
        <f t="shared" si="33"/>
        <v>3.4644300000000001</v>
      </c>
      <c r="U32" s="32">
        <f t="shared" si="33"/>
        <v>131.85488652000001</v>
      </c>
      <c r="V32" s="32">
        <f t="shared" si="33"/>
        <v>0</v>
      </c>
      <c r="W32" s="32">
        <f t="shared" si="33"/>
        <v>0</v>
      </c>
      <c r="X32" s="32">
        <f t="shared" si="33"/>
        <v>0</v>
      </c>
      <c r="Y32" s="32">
        <f t="shared" si="33"/>
        <v>0</v>
      </c>
      <c r="Z32" s="31">
        <f t="shared" si="33"/>
        <v>8606</v>
      </c>
      <c r="AA32" s="32">
        <f t="shared" si="33"/>
        <v>7.3120399999999997</v>
      </c>
      <c r="AB32" s="32">
        <f t="shared" si="33"/>
        <v>128.26363863</v>
      </c>
      <c r="AC32" s="32">
        <f t="shared" si="33"/>
        <v>0</v>
      </c>
      <c r="AD32" s="32">
        <f t="shared" si="33"/>
        <v>0</v>
      </c>
      <c r="AE32" s="32">
        <f t="shared" si="33"/>
        <v>0</v>
      </c>
      <c r="AF32" s="32">
        <f t="shared" si="33"/>
        <v>0</v>
      </c>
      <c r="AG32" s="31">
        <f t="shared" si="33"/>
        <v>8428</v>
      </c>
      <c r="AH32" s="32">
        <f t="shared" si="33"/>
        <v>8.8347920000000002</v>
      </c>
      <c r="AI32" s="32">
        <f t="shared" si="33"/>
        <v>132.30342458999999</v>
      </c>
      <c r="AJ32" s="32">
        <f t="shared" ref="AJ32:BO32" si="34">AJ33+AJ39+AJ55+AJ62+AJ63</f>
        <v>8.0050249999999998</v>
      </c>
      <c r="AK32" s="32">
        <f t="shared" si="34"/>
        <v>0</v>
      </c>
      <c r="AL32" s="32">
        <f t="shared" si="34"/>
        <v>0</v>
      </c>
      <c r="AM32" s="32">
        <f t="shared" si="34"/>
        <v>0</v>
      </c>
      <c r="AN32" s="31">
        <f t="shared" si="34"/>
        <v>9967</v>
      </c>
      <c r="AO32" s="32">
        <f t="shared" si="34"/>
        <v>60.021970629999998</v>
      </c>
      <c r="AP32" s="32">
        <f t="shared" si="34"/>
        <v>495.47771161999998</v>
      </c>
      <c r="AQ32" s="32">
        <f t="shared" si="34"/>
        <v>0</v>
      </c>
      <c r="AR32" s="32">
        <f t="shared" si="34"/>
        <v>0</v>
      </c>
      <c r="AS32" s="32">
        <f t="shared" si="34"/>
        <v>0</v>
      </c>
      <c r="AT32" s="32">
        <f t="shared" si="34"/>
        <v>0</v>
      </c>
      <c r="AU32" s="31">
        <f t="shared" si="34"/>
        <v>38838</v>
      </c>
      <c r="AV32" s="32">
        <f t="shared" si="34"/>
        <v>9.1702220000000008</v>
      </c>
      <c r="AW32" s="32">
        <f t="shared" si="34"/>
        <v>137.61352327</v>
      </c>
      <c r="AX32" s="32">
        <f t="shared" si="34"/>
        <v>0</v>
      </c>
      <c r="AY32" s="32">
        <f t="shared" si="34"/>
        <v>0</v>
      </c>
      <c r="AZ32" s="32">
        <f t="shared" si="34"/>
        <v>0</v>
      </c>
      <c r="BA32" s="32">
        <f t="shared" si="34"/>
        <v>0</v>
      </c>
      <c r="BB32" s="31">
        <f t="shared" si="34"/>
        <v>9908</v>
      </c>
      <c r="BC32" s="32">
        <f t="shared" si="34"/>
        <v>10.990739999999999</v>
      </c>
      <c r="BD32" s="32">
        <f t="shared" si="34"/>
        <v>137.88163132</v>
      </c>
      <c r="BE32" s="32">
        <f t="shared" si="34"/>
        <v>0</v>
      </c>
      <c r="BF32" s="32">
        <f t="shared" si="34"/>
        <v>0</v>
      </c>
      <c r="BG32" s="32">
        <f t="shared" si="34"/>
        <v>0</v>
      </c>
      <c r="BH32" s="32">
        <f t="shared" si="34"/>
        <v>0</v>
      </c>
      <c r="BI32" s="31">
        <f t="shared" si="34"/>
        <v>10190</v>
      </c>
      <c r="BJ32" s="32">
        <f t="shared" si="34"/>
        <v>11.898419999999998</v>
      </c>
      <c r="BK32" s="32">
        <f t="shared" si="34"/>
        <v>144.03303723000002</v>
      </c>
      <c r="BL32" s="32">
        <f t="shared" si="34"/>
        <v>0</v>
      </c>
      <c r="BM32" s="32">
        <f t="shared" si="34"/>
        <v>0</v>
      </c>
      <c r="BN32" s="32">
        <f t="shared" si="34"/>
        <v>0</v>
      </c>
      <c r="BO32" s="32">
        <f t="shared" si="34"/>
        <v>0</v>
      </c>
      <c r="BP32" s="31">
        <f t="shared" ref="BP32:CU32" si="35">BP33+BP39+BP55+BP62+BP63</f>
        <v>10167</v>
      </c>
      <c r="BQ32" s="32">
        <f t="shared" si="35"/>
        <v>0</v>
      </c>
      <c r="BR32" s="32">
        <f t="shared" si="35"/>
        <v>0</v>
      </c>
      <c r="BS32" s="32">
        <f t="shared" si="35"/>
        <v>0</v>
      </c>
      <c r="BT32" s="32">
        <f t="shared" si="35"/>
        <v>0</v>
      </c>
      <c r="BU32" s="32">
        <f t="shared" si="35"/>
        <v>0</v>
      </c>
      <c r="BV32" s="32">
        <f t="shared" si="35"/>
        <v>0</v>
      </c>
      <c r="BW32" s="31">
        <f t="shared" si="35"/>
        <v>0</v>
      </c>
      <c r="BX32" s="32">
        <f t="shared" si="35"/>
        <v>33.367863999999997</v>
      </c>
      <c r="BY32" s="32">
        <f t="shared" si="35"/>
        <v>545.80487160999996</v>
      </c>
      <c r="BZ32" s="32">
        <f t="shared" si="35"/>
        <v>0</v>
      </c>
      <c r="CA32" s="32">
        <f t="shared" si="35"/>
        <v>0</v>
      </c>
      <c r="CB32" s="32">
        <f t="shared" si="35"/>
        <v>0</v>
      </c>
      <c r="CC32" s="32">
        <f t="shared" si="35"/>
        <v>0</v>
      </c>
      <c r="CD32" s="31">
        <f t="shared" si="35"/>
        <v>38648</v>
      </c>
      <c r="CE32" s="32">
        <f t="shared" si="35"/>
        <v>78.324750629999997</v>
      </c>
      <c r="CF32" s="32">
        <f t="shared" si="35"/>
        <v>761.62298157000009</v>
      </c>
      <c r="CG32" s="32">
        <f t="shared" si="35"/>
        <v>0</v>
      </c>
      <c r="CH32" s="32">
        <f t="shared" si="35"/>
        <v>0</v>
      </c>
      <c r="CI32" s="32">
        <f t="shared" si="35"/>
        <v>0</v>
      </c>
      <c r="CJ32" s="32">
        <f t="shared" si="35"/>
        <v>0</v>
      </c>
      <c r="CK32" s="31">
        <f t="shared" si="35"/>
        <v>57456</v>
      </c>
      <c r="CL32" s="5"/>
    </row>
    <row r="33" spans="1:90" s="15" customFormat="1" ht="17.25" thickBot="1" x14ac:dyDescent="0.3">
      <c r="A33" s="12" t="s">
        <v>74</v>
      </c>
      <c r="B33" s="16" t="s">
        <v>73</v>
      </c>
      <c r="C33" s="12" t="s">
        <v>0</v>
      </c>
      <c r="D33" s="12">
        <f t="shared" ref="D33:AI33" si="36">D34+D37+D38</f>
        <v>0</v>
      </c>
      <c r="E33" s="12">
        <f t="shared" si="36"/>
        <v>0</v>
      </c>
      <c r="F33" s="12">
        <f t="shared" si="36"/>
        <v>0</v>
      </c>
      <c r="G33" s="12">
        <f t="shared" si="36"/>
        <v>0</v>
      </c>
      <c r="H33" s="12">
        <f t="shared" si="36"/>
        <v>0</v>
      </c>
      <c r="I33" s="12">
        <f t="shared" si="36"/>
        <v>0</v>
      </c>
      <c r="J33" s="12">
        <f t="shared" si="36"/>
        <v>0</v>
      </c>
      <c r="K33" s="12">
        <f t="shared" si="36"/>
        <v>0</v>
      </c>
      <c r="L33" s="30">
        <f t="shared" si="36"/>
        <v>0</v>
      </c>
      <c r="M33" s="12">
        <f t="shared" si="36"/>
        <v>0</v>
      </c>
      <c r="N33" s="12">
        <f t="shared" si="36"/>
        <v>0</v>
      </c>
      <c r="O33" s="12">
        <f t="shared" si="36"/>
        <v>0</v>
      </c>
      <c r="P33" s="12">
        <f t="shared" si="36"/>
        <v>0</v>
      </c>
      <c r="Q33" s="12">
        <f t="shared" si="36"/>
        <v>0</v>
      </c>
      <c r="R33" s="12">
        <f t="shared" si="36"/>
        <v>0</v>
      </c>
      <c r="S33" s="30">
        <f t="shared" si="36"/>
        <v>0</v>
      </c>
      <c r="T33" s="12">
        <f t="shared" si="36"/>
        <v>0</v>
      </c>
      <c r="U33" s="12">
        <f t="shared" si="36"/>
        <v>0</v>
      </c>
      <c r="V33" s="12">
        <f t="shared" si="36"/>
        <v>0</v>
      </c>
      <c r="W33" s="12">
        <f t="shared" si="36"/>
        <v>0</v>
      </c>
      <c r="X33" s="12">
        <f t="shared" si="36"/>
        <v>0</v>
      </c>
      <c r="Y33" s="12">
        <f t="shared" si="36"/>
        <v>0</v>
      </c>
      <c r="Z33" s="30">
        <f t="shared" si="36"/>
        <v>0</v>
      </c>
      <c r="AA33" s="12">
        <f t="shared" si="36"/>
        <v>0</v>
      </c>
      <c r="AB33" s="12">
        <f t="shared" si="36"/>
        <v>0</v>
      </c>
      <c r="AC33" s="12">
        <f t="shared" si="36"/>
        <v>0</v>
      </c>
      <c r="AD33" s="12">
        <f t="shared" si="36"/>
        <v>0</v>
      </c>
      <c r="AE33" s="12">
        <f t="shared" si="36"/>
        <v>0</v>
      </c>
      <c r="AF33" s="12">
        <f t="shared" si="36"/>
        <v>0</v>
      </c>
      <c r="AG33" s="30">
        <f t="shared" si="36"/>
        <v>0</v>
      </c>
      <c r="AH33" s="12">
        <f t="shared" si="36"/>
        <v>0</v>
      </c>
      <c r="AI33" s="12">
        <f t="shared" si="36"/>
        <v>0</v>
      </c>
      <c r="AJ33" s="12">
        <f t="shared" ref="AJ33:BO33" si="37">AJ34+AJ37+AJ38</f>
        <v>0</v>
      </c>
      <c r="AK33" s="12">
        <f t="shared" si="37"/>
        <v>0</v>
      </c>
      <c r="AL33" s="12">
        <f t="shared" si="37"/>
        <v>0</v>
      </c>
      <c r="AM33" s="12">
        <f t="shared" si="37"/>
        <v>0</v>
      </c>
      <c r="AN33" s="30">
        <f t="shared" si="37"/>
        <v>0</v>
      </c>
      <c r="AO33" s="12">
        <f t="shared" si="37"/>
        <v>0</v>
      </c>
      <c r="AP33" s="12">
        <f t="shared" si="37"/>
        <v>0</v>
      </c>
      <c r="AQ33" s="12">
        <f t="shared" si="37"/>
        <v>0</v>
      </c>
      <c r="AR33" s="12">
        <f t="shared" si="37"/>
        <v>0</v>
      </c>
      <c r="AS33" s="12">
        <f t="shared" si="37"/>
        <v>0</v>
      </c>
      <c r="AT33" s="12">
        <f t="shared" si="37"/>
        <v>0</v>
      </c>
      <c r="AU33" s="30">
        <f t="shared" si="37"/>
        <v>0</v>
      </c>
      <c r="AV33" s="12">
        <f t="shared" si="37"/>
        <v>0</v>
      </c>
      <c r="AW33" s="12">
        <f t="shared" si="37"/>
        <v>0</v>
      </c>
      <c r="AX33" s="12">
        <f t="shared" si="37"/>
        <v>0</v>
      </c>
      <c r="AY33" s="12">
        <f t="shared" si="37"/>
        <v>0</v>
      </c>
      <c r="AZ33" s="12">
        <f t="shared" si="37"/>
        <v>0</v>
      </c>
      <c r="BA33" s="12">
        <f t="shared" si="37"/>
        <v>0</v>
      </c>
      <c r="BB33" s="30">
        <f t="shared" si="37"/>
        <v>0</v>
      </c>
      <c r="BC33" s="12">
        <f t="shared" si="37"/>
        <v>0</v>
      </c>
      <c r="BD33" s="12">
        <f t="shared" si="37"/>
        <v>0</v>
      </c>
      <c r="BE33" s="12">
        <f t="shared" si="37"/>
        <v>0</v>
      </c>
      <c r="BF33" s="12">
        <f t="shared" si="37"/>
        <v>0</v>
      </c>
      <c r="BG33" s="12">
        <f t="shared" si="37"/>
        <v>0</v>
      </c>
      <c r="BH33" s="12">
        <f t="shared" si="37"/>
        <v>0</v>
      </c>
      <c r="BI33" s="30">
        <f t="shared" si="37"/>
        <v>0</v>
      </c>
      <c r="BJ33" s="12">
        <f t="shared" si="37"/>
        <v>0</v>
      </c>
      <c r="BK33" s="12">
        <f t="shared" si="37"/>
        <v>0</v>
      </c>
      <c r="BL33" s="12">
        <f t="shared" si="37"/>
        <v>0</v>
      </c>
      <c r="BM33" s="12">
        <f t="shared" si="37"/>
        <v>0</v>
      </c>
      <c r="BN33" s="12">
        <f t="shared" si="37"/>
        <v>0</v>
      </c>
      <c r="BO33" s="12">
        <f t="shared" si="37"/>
        <v>0</v>
      </c>
      <c r="BP33" s="30">
        <f t="shared" ref="BP33:CU33" si="38">BP34+BP37+BP38</f>
        <v>0</v>
      </c>
      <c r="BQ33" s="12">
        <f t="shared" si="38"/>
        <v>0</v>
      </c>
      <c r="BR33" s="12">
        <f t="shared" si="38"/>
        <v>0</v>
      </c>
      <c r="BS33" s="12">
        <f t="shared" si="38"/>
        <v>0</v>
      </c>
      <c r="BT33" s="12">
        <f t="shared" si="38"/>
        <v>0</v>
      </c>
      <c r="BU33" s="12">
        <f t="shared" si="38"/>
        <v>0</v>
      </c>
      <c r="BV33" s="12">
        <f t="shared" si="38"/>
        <v>0</v>
      </c>
      <c r="BW33" s="30">
        <f t="shared" si="38"/>
        <v>0</v>
      </c>
      <c r="BX33" s="12">
        <f t="shared" si="38"/>
        <v>0</v>
      </c>
      <c r="BY33" s="12">
        <f t="shared" si="38"/>
        <v>0</v>
      </c>
      <c r="BZ33" s="12">
        <f t="shared" si="38"/>
        <v>0</v>
      </c>
      <c r="CA33" s="12">
        <f t="shared" si="38"/>
        <v>0</v>
      </c>
      <c r="CB33" s="12">
        <f t="shared" si="38"/>
        <v>0</v>
      </c>
      <c r="CC33" s="12">
        <f t="shared" si="38"/>
        <v>0</v>
      </c>
      <c r="CD33" s="30">
        <f t="shared" si="38"/>
        <v>0</v>
      </c>
      <c r="CE33" s="12">
        <f t="shared" si="38"/>
        <v>0</v>
      </c>
      <c r="CF33" s="12">
        <f t="shared" si="38"/>
        <v>0</v>
      </c>
      <c r="CG33" s="12">
        <f t="shared" si="38"/>
        <v>0</v>
      </c>
      <c r="CH33" s="12">
        <f t="shared" si="38"/>
        <v>0</v>
      </c>
      <c r="CI33" s="12">
        <f t="shared" si="38"/>
        <v>0</v>
      </c>
      <c r="CJ33" s="12">
        <f t="shared" si="38"/>
        <v>0</v>
      </c>
      <c r="CK33" s="30">
        <f t="shared" si="38"/>
        <v>0</v>
      </c>
      <c r="CL33" s="12"/>
    </row>
    <row r="34" spans="1:90" s="15" customFormat="1" ht="33.75" thickBot="1" x14ac:dyDescent="0.3">
      <c r="A34" s="19" t="s">
        <v>72</v>
      </c>
      <c r="B34" s="21" t="s">
        <v>71</v>
      </c>
      <c r="C34" s="19" t="s">
        <v>0</v>
      </c>
      <c r="D34" s="19">
        <f t="shared" ref="D34:AI34" si="39">D35+D36</f>
        <v>0</v>
      </c>
      <c r="E34" s="19">
        <f t="shared" si="39"/>
        <v>0</v>
      </c>
      <c r="F34" s="19">
        <f t="shared" si="39"/>
        <v>0</v>
      </c>
      <c r="G34" s="19">
        <f t="shared" si="39"/>
        <v>0</v>
      </c>
      <c r="H34" s="19">
        <f t="shared" si="39"/>
        <v>0</v>
      </c>
      <c r="I34" s="19">
        <f t="shared" si="39"/>
        <v>0</v>
      </c>
      <c r="J34" s="19">
        <f t="shared" si="39"/>
        <v>0</v>
      </c>
      <c r="K34" s="19">
        <f t="shared" si="39"/>
        <v>0</v>
      </c>
      <c r="L34" s="29">
        <f t="shared" si="39"/>
        <v>0</v>
      </c>
      <c r="M34" s="19">
        <f t="shared" si="39"/>
        <v>0</v>
      </c>
      <c r="N34" s="19">
        <f t="shared" si="39"/>
        <v>0</v>
      </c>
      <c r="O34" s="19">
        <f t="shared" si="39"/>
        <v>0</v>
      </c>
      <c r="P34" s="19">
        <f t="shared" si="39"/>
        <v>0</v>
      </c>
      <c r="Q34" s="19">
        <f t="shared" si="39"/>
        <v>0</v>
      </c>
      <c r="R34" s="19">
        <f t="shared" si="39"/>
        <v>0</v>
      </c>
      <c r="S34" s="29">
        <f t="shared" si="39"/>
        <v>0</v>
      </c>
      <c r="T34" s="19">
        <f t="shared" si="39"/>
        <v>0</v>
      </c>
      <c r="U34" s="19">
        <f t="shared" si="39"/>
        <v>0</v>
      </c>
      <c r="V34" s="19">
        <f t="shared" si="39"/>
        <v>0</v>
      </c>
      <c r="W34" s="19">
        <f t="shared" si="39"/>
        <v>0</v>
      </c>
      <c r="X34" s="19">
        <f t="shared" si="39"/>
        <v>0</v>
      </c>
      <c r="Y34" s="19">
        <f t="shared" si="39"/>
        <v>0</v>
      </c>
      <c r="Z34" s="29">
        <f t="shared" si="39"/>
        <v>0</v>
      </c>
      <c r="AA34" s="19">
        <f t="shared" si="39"/>
        <v>0</v>
      </c>
      <c r="AB34" s="19">
        <f t="shared" si="39"/>
        <v>0</v>
      </c>
      <c r="AC34" s="19">
        <f t="shared" si="39"/>
        <v>0</v>
      </c>
      <c r="AD34" s="19">
        <f t="shared" si="39"/>
        <v>0</v>
      </c>
      <c r="AE34" s="19">
        <f t="shared" si="39"/>
        <v>0</v>
      </c>
      <c r="AF34" s="19">
        <f t="shared" si="39"/>
        <v>0</v>
      </c>
      <c r="AG34" s="29">
        <f t="shared" si="39"/>
        <v>0</v>
      </c>
      <c r="AH34" s="19">
        <f t="shared" si="39"/>
        <v>0</v>
      </c>
      <c r="AI34" s="19">
        <f t="shared" si="39"/>
        <v>0</v>
      </c>
      <c r="AJ34" s="19">
        <f t="shared" ref="AJ34:BO34" si="40">AJ35+AJ36</f>
        <v>0</v>
      </c>
      <c r="AK34" s="19">
        <f t="shared" si="40"/>
        <v>0</v>
      </c>
      <c r="AL34" s="19">
        <f t="shared" si="40"/>
        <v>0</v>
      </c>
      <c r="AM34" s="19">
        <f t="shared" si="40"/>
        <v>0</v>
      </c>
      <c r="AN34" s="29">
        <f t="shared" si="40"/>
        <v>0</v>
      </c>
      <c r="AO34" s="19">
        <f t="shared" si="40"/>
        <v>0</v>
      </c>
      <c r="AP34" s="19">
        <f t="shared" si="40"/>
        <v>0</v>
      </c>
      <c r="AQ34" s="19">
        <f t="shared" si="40"/>
        <v>0</v>
      </c>
      <c r="AR34" s="19">
        <f t="shared" si="40"/>
        <v>0</v>
      </c>
      <c r="AS34" s="19">
        <f t="shared" si="40"/>
        <v>0</v>
      </c>
      <c r="AT34" s="19">
        <f t="shared" si="40"/>
        <v>0</v>
      </c>
      <c r="AU34" s="29">
        <f t="shared" si="40"/>
        <v>0</v>
      </c>
      <c r="AV34" s="19">
        <f t="shared" si="40"/>
        <v>0</v>
      </c>
      <c r="AW34" s="19">
        <f t="shared" si="40"/>
        <v>0</v>
      </c>
      <c r="AX34" s="19">
        <f t="shared" si="40"/>
        <v>0</v>
      </c>
      <c r="AY34" s="19">
        <f t="shared" si="40"/>
        <v>0</v>
      </c>
      <c r="AZ34" s="19">
        <f t="shared" si="40"/>
        <v>0</v>
      </c>
      <c r="BA34" s="19">
        <f t="shared" si="40"/>
        <v>0</v>
      </c>
      <c r="BB34" s="29">
        <f t="shared" si="40"/>
        <v>0</v>
      </c>
      <c r="BC34" s="19">
        <f t="shared" si="40"/>
        <v>0</v>
      </c>
      <c r="BD34" s="19">
        <f t="shared" si="40"/>
        <v>0</v>
      </c>
      <c r="BE34" s="19">
        <f t="shared" si="40"/>
        <v>0</v>
      </c>
      <c r="BF34" s="19">
        <f t="shared" si="40"/>
        <v>0</v>
      </c>
      <c r="BG34" s="19">
        <f t="shared" si="40"/>
        <v>0</v>
      </c>
      <c r="BH34" s="19">
        <f t="shared" si="40"/>
        <v>0</v>
      </c>
      <c r="BI34" s="29">
        <f t="shared" si="40"/>
        <v>0</v>
      </c>
      <c r="BJ34" s="19">
        <f t="shared" si="40"/>
        <v>0</v>
      </c>
      <c r="BK34" s="19">
        <f t="shared" si="40"/>
        <v>0</v>
      </c>
      <c r="BL34" s="19">
        <f t="shared" si="40"/>
        <v>0</v>
      </c>
      <c r="BM34" s="19">
        <f t="shared" si="40"/>
        <v>0</v>
      </c>
      <c r="BN34" s="19">
        <f t="shared" si="40"/>
        <v>0</v>
      </c>
      <c r="BO34" s="19">
        <f t="shared" si="40"/>
        <v>0</v>
      </c>
      <c r="BP34" s="29">
        <f t="shared" ref="BP34:CU34" si="41">BP35+BP36</f>
        <v>0</v>
      </c>
      <c r="BQ34" s="19">
        <f t="shared" si="41"/>
        <v>0</v>
      </c>
      <c r="BR34" s="19">
        <f t="shared" si="41"/>
        <v>0</v>
      </c>
      <c r="BS34" s="19">
        <f t="shared" si="41"/>
        <v>0</v>
      </c>
      <c r="BT34" s="19">
        <f t="shared" si="41"/>
        <v>0</v>
      </c>
      <c r="BU34" s="19">
        <f t="shared" si="41"/>
        <v>0</v>
      </c>
      <c r="BV34" s="19">
        <f t="shared" si="41"/>
        <v>0</v>
      </c>
      <c r="BW34" s="29">
        <f t="shared" si="41"/>
        <v>0</v>
      </c>
      <c r="BX34" s="19">
        <f t="shared" si="41"/>
        <v>0</v>
      </c>
      <c r="BY34" s="19">
        <f t="shared" si="41"/>
        <v>0</v>
      </c>
      <c r="BZ34" s="19">
        <f t="shared" si="41"/>
        <v>0</v>
      </c>
      <c r="CA34" s="19">
        <f t="shared" si="41"/>
        <v>0</v>
      </c>
      <c r="CB34" s="19">
        <f t="shared" si="41"/>
        <v>0</v>
      </c>
      <c r="CC34" s="19">
        <f t="shared" si="41"/>
        <v>0</v>
      </c>
      <c r="CD34" s="29">
        <f t="shared" si="41"/>
        <v>0</v>
      </c>
      <c r="CE34" s="19">
        <f t="shared" si="41"/>
        <v>0</v>
      </c>
      <c r="CF34" s="19">
        <f t="shared" si="41"/>
        <v>0</v>
      </c>
      <c r="CG34" s="19">
        <f t="shared" si="41"/>
        <v>0</v>
      </c>
      <c r="CH34" s="19">
        <f t="shared" si="41"/>
        <v>0</v>
      </c>
      <c r="CI34" s="19">
        <f t="shared" si="41"/>
        <v>0</v>
      </c>
      <c r="CJ34" s="19">
        <f t="shared" si="41"/>
        <v>0</v>
      </c>
      <c r="CK34" s="29">
        <f t="shared" si="41"/>
        <v>0</v>
      </c>
      <c r="CL34" s="19"/>
    </row>
    <row r="35" spans="1:90" s="15" customFormat="1" ht="50.25" thickBot="1" x14ac:dyDescent="0.3">
      <c r="A35" s="17" t="s">
        <v>70</v>
      </c>
      <c r="B35" s="18" t="s">
        <v>69</v>
      </c>
      <c r="C35" s="17" t="s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  <c r="AV35" s="17">
        <v>0</v>
      </c>
      <c r="AW35" s="17">
        <v>0</v>
      </c>
      <c r="AX35" s="17">
        <v>0</v>
      </c>
      <c r="AY35" s="17">
        <v>0</v>
      </c>
      <c r="AZ35" s="17">
        <v>0</v>
      </c>
      <c r="BA35" s="17">
        <v>0</v>
      </c>
      <c r="BB35" s="17">
        <v>0</v>
      </c>
      <c r="BC35" s="17">
        <v>0</v>
      </c>
      <c r="BD35" s="17">
        <v>0</v>
      </c>
      <c r="BE35" s="17">
        <v>0</v>
      </c>
      <c r="BF35" s="17">
        <v>0</v>
      </c>
      <c r="BG35" s="17">
        <v>0</v>
      </c>
      <c r="BH35" s="17">
        <v>0</v>
      </c>
      <c r="BI35" s="17">
        <v>0</v>
      </c>
      <c r="BJ35" s="17">
        <v>0</v>
      </c>
      <c r="BK35" s="17">
        <v>0</v>
      </c>
      <c r="BL35" s="17">
        <v>0</v>
      </c>
      <c r="BM35" s="17">
        <v>0</v>
      </c>
      <c r="BN35" s="17">
        <v>0</v>
      </c>
      <c r="BO35" s="17">
        <v>0</v>
      </c>
      <c r="BP35" s="17">
        <v>0</v>
      </c>
      <c r="BQ35" s="17">
        <v>0</v>
      </c>
      <c r="BR35" s="17">
        <v>0</v>
      </c>
      <c r="BS35" s="17">
        <v>0</v>
      </c>
      <c r="BT35" s="17">
        <v>0</v>
      </c>
      <c r="BU35" s="17">
        <v>0</v>
      </c>
      <c r="BV35" s="17">
        <v>0</v>
      </c>
      <c r="BW35" s="17">
        <v>0</v>
      </c>
      <c r="BX35" s="17">
        <v>0</v>
      </c>
      <c r="BY35" s="17">
        <v>0</v>
      </c>
      <c r="BZ35" s="17">
        <v>0</v>
      </c>
      <c r="CA35" s="17">
        <v>0</v>
      </c>
      <c r="CB35" s="17">
        <v>0</v>
      </c>
      <c r="CC35" s="17">
        <v>0</v>
      </c>
      <c r="CD35" s="17">
        <v>0</v>
      </c>
      <c r="CE35" s="17">
        <v>0</v>
      </c>
      <c r="CF35" s="17">
        <v>0</v>
      </c>
      <c r="CG35" s="17">
        <v>0</v>
      </c>
      <c r="CH35" s="17">
        <v>0</v>
      </c>
      <c r="CI35" s="17">
        <v>0</v>
      </c>
      <c r="CJ35" s="17">
        <v>0</v>
      </c>
      <c r="CK35" s="17">
        <v>0</v>
      </c>
      <c r="CL35" s="17"/>
    </row>
    <row r="36" spans="1:90" s="15" customFormat="1" ht="33.75" thickBot="1" x14ac:dyDescent="0.3">
      <c r="A36" s="17" t="s">
        <v>68</v>
      </c>
      <c r="B36" s="18" t="s">
        <v>67</v>
      </c>
      <c r="C36" s="17" t="s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  <c r="AV36" s="17">
        <v>0</v>
      </c>
      <c r="AW36" s="17">
        <v>0</v>
      </c>
      <c r="AX36" s="17">
        <v>0</v>
      </c>
      <c r="AY36" s="17">
        <v>0</v>
      </c>
      <c r="AZ36" s="17">
        <v>0</v>
      </c>
      <c r="BA36" s="17">
        <v>0</v>
      </c>
      <c r="BB36" s="17">
        <v>0</v>
      </c>
      <c r="BC36" s="17">
        <v>0</v>
      </c>
      <c r="BD36" s="17">
        <v>0</v>
      </c>
      <c r="BE36" s="17">
        <v>0</v>
      </c>
      <c r="BF36" s="17">
        <v>0</v>
      </c>
      <c r="BG36" s="17">
        <v>0</v>
      </c>
      <c r="BH36" s="17">
        <v>0</v>
      </c>
      <c r="BI36" s="17">
        <v>0</v>
      </c>
      <c r="BJ36" s="17">
        <v>0</v>
      </c>
      <c r="BK36" s="17">
        <v>0</v>
      </c>
      <c r="BL36" s="17">
        <v>0</v>
      </c>
      <c r="BM36" s="17">
        <v>0</v>
      </c>
      <c r="BN36" s="17">
        <v>0</v>
      </c>
      <c r="BO36" s="17">
        <v>0</v>
      </c>
      <c r="BP36" s="17">
        <v>0</v>
      </c>
      <c r="BQ36" s="17">
        <v>0</v>
      </c>
      <c r="BR36" s="17">
        <v>0</v>
      </c>
      <c r="BS36" s="17">
        <v>0</v>
      </c>
      <c r="BT36" s="17">
        <v>0</v>
      </c>
      <c r="BU36" s="17">
        <v>0</v>
      </c>
      <c r="BV36" s="17">
        <v>0</v>
      </c>
      <c r="BW36" s="17">
        <v>0</v>
      </c>
      <c r="BX36" s="17">
        <v>0</v>
      </c>
      <c r="BY36" s="17">
        <v>0</v>
      </c>
      <c r="BZ36" s="17">
        <v>0</v>
      </c>
      <c r="CA36" s="17">
        <v>0</v>
      </c>
      <c r="CB36" s="17">
        <v>0</v>
      </c>
      <c r="CC36" s="17">
        <v>0</v>
      </c>
      <c r="CD36" s="17">
        <v>0</v>
      </c>
      <c r="CE36" s="17">
        <v>0</v>
      </c>
      <c r="CF36" s="17">
        <v>0</v>
      </c>
      <c r="CG36" s="17">
        <v>0</v>
      </c>
      <c r="CH36" s="17">
        <v>0</v>
      </c>
      <c r="CI36" s="17">
        <v>0</v>
      </c>
      <c r="CJ36" s="17">
        <v>0</v>
      </c>
      <c r="CK36" s="17">
        <v>0</v>
      </c>
      <c r="CL36" s="17"/>
    </row>
    <row r="37" spans="1:90" s="15" customFormat="1" ht="33.75" thickBot="1" x14ac:dyDescent="0.3">
      <c r="A37" s="19" t="s">
        <v>66</v>
      </c>
      <c r="B37" s="21" t="s">
        <v>65</v>
      </c>
      <c r="C37" s="19" t="s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9">
        <v>0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9">
        <v>0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19">
        <v>0</v>
      </c>
      <c r="CE37" s="19">
        <v>0</v>
      </c>
      <c r="CF37" s="19">
        <v>0</v>
      </c>
      <c r="CG37" s="19">
        <v>0</v>
      </c>
      <c r="CH37" s="19">
        <v>0</v>
      </c>
      <c r="CI37" s="19">
        <v>0</v>
      </c>
      <c r="CJ37" s="19">
        <v>0</v>
      </c>
      <c r="CK37" s="19">
        <v>0</v>
      </c>
      <c r="CL37" s="19"/>
    </row>
    <row r="38" spans="1:90" s="15" customFormat="1" ht="33.75" thickBot="1" x14ac:dyDescent="0.3">
      <c r="A38" s="19" t="s">
        <v>64</v>
      </c>
      <c r="B38" s="21" t="s">
        <v>63</v>
      </c>
      <c r="C38" s="19" t="s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9">
        <v>0</v>
      </c>
      <c r="CG38" s="19">
        <v>0</v>
      </c>
      <c r="CH38" s="19">
        <v>0</v>
      </c>
      <c r="CI38" s="19">
        <v>0</v>
      </c>
      <c r="CJ38" s="19">
        <v>0</v>
      </c>
      <c r="CK38" s="19">
        <v>0</v>
      </c>
      <c r="CL38" s="19"/>
    </row>
    <row r="39" spans="1:90" s="15" customFormat="1" ht="33.75" thickBot="1" x14ac:dyDescent="0.3">
      <c r="A39" s="12" t="s">
        <v>62</v>
      </c>
      <c r="B39" s="16" t="s">
        <v>61</v>
      </c>
      <c r="C39" s="12" t="s">
        <v>0</v>
      </c>
      <c r="D39" s="13">
        <f t="shared" ref="D39:AI39" si="42">D40+D44+D45+D46</f>
        <v>521.20837030000007</v>
      </c>
      <c r="E39" s="13">
        <f t="shared" si="42"/>
        <v>795.89631816000008</v>
      </c>
      <c r="F39" s="13">
        <f t="shared" si="42"/>
        <v>0</v>
      </c>
      <c r="G39" s="13">
        <f t="shared" si="42"/>
        <v>0</v>
      </c>
      <c r="H39" s="13">
        <f t="shared" si="42"/>
        <v>0</v>
      </c>
      <c r="I39" s="13">
        <f t="shared" si="42"/>
        <v>0</v>
      </c>
      <c r="J39" s="13">
        <f t="shared" si="42"/>
        <v>0</v>
      </c>
      <c r="K39" s="13">
        <f t="shared" si="42"/>
        <v>0</v>
      </c>
      <c r="L39" s="22">
        <f t="shared" si="42"/>
        <v>0</v>
      </c>
      <c r="M39" s="13">
        <f t="shared" si="42"/>
        <v>0</v>
      </c>
      <c r="N39" s="13">
        <f t="shared" si="42"/>
        <v>0</v>
      </c>
      <c r="O39" s="13">
        <f t="shared" si="42"/>
        <v>0</v>
      </c>
      <c r="P39" s="13">
        <f t="shared" si="42"/>
        <v>0</v>
      </c>
      <c r="Q39" s="13">
        <f t="shared" si="42"/>
        <v>0</v>
      </c>
      <c r="R39" s="13">
        <f t="shared" si="42"/>
        <v>0</v>
      </c>
      <c r="S39" s="22">
        <f t="shared" si="42"/>
        <v>0</v>
      </c>
      <c r="T39" s="13">
        <f t="shared" si="42"/>
        <v>3.4644300000000001</v>
      </c>
      <c r="U39" s="13">
        <f t="shared" si="42"/>
        <v>100.25196893</v>
      </c>
      <c r="V39" s="13">
        <f t="shared" si="42"/>
        <v>0</v>
      </c>
      <c r="W39" s="13">
        <f t="shared" si="42"/>
        <v>0</v>
      </c>
      <c r="X39" s="13">
        <f t="shared" si="42"/>
        <v>0</v>
      </c>
      <c r="Y39" s="13">
        <f t="shared" si="42"/>
        <v>0</v>
      </c>
      <c r="Z39" s="22">
        <f t="shared" si="42"/>
        <v>8485</v>
      </c>
      <c r="AA39" s="13">
        <f t="shared" si="42"/>
        <v>7.3120399999999997</v>
      </c>
      <c r="AB39" s="13">
        <f t="shared" si="42"/>
        <v>100.25177063</v>
      </c>
      <c r="AC39" s="13">
        <f t="shared" si="42"/>
        <v>0</v>
      </c>
      <c r="AD39" s="13">
        <f t="shared" si="42"/>
        <v>0</v>
      </c>
      <c r="AE39" s="13">
        <f t="shared" si="42"/>
        <v>0</v>
      </c>
      <c r="AF39" s="13">
        <f t="shared" si="42"/>
        <v>0</v>
      </c>
      <c r="AG39" s="22">
        <f t="shared" si="42"/>
        <v>8311</v>
      </c>
      <c r="AH39" s="13">
        <f t="shared" si="42"/>
        <v>8.8347920000000002</v>
      </c>
      <c r="AI39" s="13">
        <f t="shared" si="42"/>
        <v>123.6718087</v>
      </c>
      <c r="AJ39" s="13">
        <f t="shared" ref="AJ39:BO39" si="43">AJ40+AJ44+AJ45+AJ46</f>
        <v>0</v>
      </c>
      <c r="AK39" s="13">
        <f t="shared" si="43"/>
        <v>0</v>
      </c>
      <c r="AL39" s="13">
        <f t="shared" si="43"/>
        <v>0</v>
      </c>
      <c r="AM39" s="13">
        <f t="shared" si="43"/>
        <v>0</v>
      </c>
      <c r="AN39" s="22">
        <f t="shared" si="43"/>
        <v>9855</v>
      </c>
      <c r="AO39" s="13">
        <f t="shared" si="43"/>
        <v>60.021970629999998</v>
      </c>
      <c r="AP39" s="13">
        <f t="shared" si="43"/>
        <v>487.47268661999999</v>
      </c>
      <c r="AQ39" s="13">
        <f t="shared" si="43"/>
        <v>0</v>
      </c>
      <c r="AR39" s="13">
        <f t="shared" si="43"/>
        <v>0</v>
      </c>
      <c r="AS39" s="13">
        <f t="shared" si="43"/>
        <v>0</v>
      </c>
      <c r="AT39" s="13">
        <f t="shared" si="43"/>
        <v>0</v>
      </c>
      <c r="AU39" s="22">
        <f t="shared" si="43"/>
        <v>38723</v>
      </c>
      <c r="AV39" s="13">
        <f t="shared" si="43"/>
        <v>9.1702220000000008</v>
      </c>
      <c r="AW39" s="13">
        <f t="shared" si="43"/>
        <v>128.23959332999999</v>
      </c>
      <c r="AX39" s="13">
        <f t="shared" si="43"/>
        <v>0</v>
      </c>
      <c r="AY39" s="13">
        <f t="shared" si="43"/>
        <v>0</v>
      </c>
      <c r="AZ39" s="13">
        <f t="shared" si="43"/>
        <v>0</v>
      </c>
      <c r="BA39" s="13">
        <f t="shared" si="43"/>
        <v>0</v>
      </c>
      <c r="BB39" s="22">
        <f t="shared" si="43"/>
        <v>9791</v>
      </c>
      <c r="BC39" s="13">
        <f t="shared" si="43"/>
        <v>10.990739999999999</v>
      </c>
      <c r="BD39" s="13">
        <f t="shared" si="43"/>
        <v>129.84711028000001</v>
      </c>
      <c r="BE39" s="13">
        <f t="shared" si="43"/>
        <v>0</v>
      </c>
      <c r="BF39" s="13">
        <f t="shared" si="43"/>
        <v>0</v>
      </c>
      <c r="BG39" s="13">
        <f t="shared" si="43"/>
        <v>0</v>
      </c>
      <c r="BH39" s="13">
        <f t="shared" si="43"/>
        <v>0</v>
      </c>
      <c r="BI39" s="22">
        <f t="shared" si="43"/>
        <v>10079</v>
      </c>
      <c r="BJ39" s="13">
        <f t="shared" si="43"/>
        <v>11.898419999999998</v>
      </c>
      <c r="BK39" s="13">
        <f t="shared" si="43"/>
        <v>135.67713534000001</v>
      </c>
      <c r="BL39" s="13">
        <f t="shared" si="43"/>
        <v>0</v>
      </c>
      <c r="BM39" s="13">
        <f t="shared" si="43"/>
        <v>0</v>
      </c>
      <c r="BN39" s="13">
        <f t="shared" si="43"/>
        <v>0</v>
      </c>
      <c r="BO39" s="13">
        <f t="shared" si="43"/>
        <v>0</v>
      </c>
      <c r="BP39" s="22">
        <f t="shared" ref="BP39:CU39" si="44">BP40+BP44+BP45+BP46</f>
        <v>10055</v>
      </c>
      <c r="BQ39" s="13">
        <f t="shared" si="44"/>
        <v>0</v>
      </c>
      <c r="BR39" s="13">
        <f t="shared" si="44"/>
        <v>0</v>
      </c>
      <c r="BS39" s="13">
        <f t="shared" si="44"/>
        <v>0</v>
      </c>
      <c r="BT39" s="13">
        <f t="shared" si="44"/>
        <v>0</v>
      </c>
      <c r="BU39" s="13">
        <f t="shared" si="44"/>
        <v>0</v>
      </c>
      <c r="BV39" s="13">
        <f t="shared" si="44"/>
        <v>0</v>
      </c>
      <c r="BW39" s="22">
        <f t="shared" si="44"/>
        <v>0</v>
      </c>
      <c r="BX39" s="13">
        <f t="shared" si="44"/>
        <v>33.367863999999997</v>
      </c>
      <c r="BY39" s="13">
        <f t="shared" si="44"/>
        <v>487.84050630000002</v>
      </c>
      <c r="BZ39" s="13">
        <f t="shared" si="44"/>
        <v>0</v>
      </c>
      <c r="CA39" s="13">
        <f t="shared" si="44"/>
        <v>0</v>
      </c>
      <c r="CB39" s="13">
        <f t="shared" si="44"/>
        <v>0</v>
      </c>
      <c r="CC39" s="13">
        <f t="shared" si="44"/>
        <v>0</v>
      </c>
      <c r="CD39" s="22">
        <f t="shared" si="44"/>
        <v>38186</v>
      </c>
      <c r="CE39" s="13">
        <f t="shared" si="44"/>
        <v>78.324750629999997</v>
      </c>
      <c r="CF39" s="13">
        <f t="shared" si="44"/>
        <v>717.57156753000004</v>
      </c>
      <c r="CG39" s="13">
        <f t="shared" si="44"/>
        <v>0</v>
      </c>
      <c r="CH39" s="13">
        <f t="shared" si="44"/>
        <v>0</v>
      </c>
      <c r="CI39" s="13">
        <f t="shared" si="44"/>
        <v>0</v>
      </c>
      <c r="CJ39" s="13">
        <f t="shared" si="44"/>
        <v>0</v>
      </c>
      <c r="CK39" s="22">
        <f t="shared" si="44"/>
        <v>57113</v>
      </c>
      <c r="CL39" s="12"/>
    </row>
    <row r="40" spans="1:90" s="15" customFormat="1" ht="33.75" thickBot="1" x14ac:dyDescent="0.3">
      <c r="A40" s="19" t="s">
        <v>60</v>
      </c>
      <c r="B40" s="21" t="s">
        <v>59</v>
      </c>
      <c r="C40" s="19" t="s">
        <v>0</v>
      </c>
      <c r="D40" s="20">
        <f t="shared" ref="D40:AI40" si="45">D41+D43</f>
        <v>487.84050630000002</v>
      </c>
      <c r="E40" s="20">
        <f t="shared" si="45"/>
        <v>717.57156753000004</v>
      </c>
      <c r="F40" s="20">
        <f t="shared" si="45"/>
        <v>0</v>
      </c>
      <c r="G40" s="20">
        <f t="shared" si="45"/>
        <v>0</v>
      </c>
      <c r="H40" s="20">
        <f t="shared" si="45"/>
        <v>0</v>
      </c>
      <c r="I40" s="20">
        <f t="shared" si="45"/>
        <v>0</v>
      </c>
      <c r="J40" s="20">
        <f t="shared" si="45"/>
        <v>0</v>
      </c>
      <c r="K40" s="20">
        <f t="shared" si="45"/>
        <v>0</v>
      </c>
      <c r="L40" s="28">
        <f t="shared" si="45"/>
        <v>0</v>
      </c>
      <c r="M40" s="20">
        <f t="shared" si="45"/>
        <v>0</v>
      </c>
      <c r="N40" s="20">
        <f t="shared" si="45"/>
        <v>0</v>
      </c>
      <c r="O40" s="20">
        <f t="shared" si="45"/>
        <v>0</v>
      </c>
      <c r="P40" s="20">
        <f t="shared" si="45"/>
        <v>0</v>
      </c>
      <c r="Q40" s="20">
        <f t="shared" si="45"/>
        <v>0</v>
      </c>
      <c r="R40" s="20">
        <f t="shared" si="45"/>
        <v>0</v>
      </c>
      <c r="S40" s="28">
        <f t="shared" si="45"/>
        <v>0</v>
      </c>
      <c r="T40" s="20">
        <f t="shared" si="45"/>
        <v>0</v>
      </c>
      <c r="U40" s="20">
        <f t="shared" si="45"/>
        <v>100.25196893</v>
      </c>
      <c r="V40" s="20">
        <f t="shared" si="45"/>
        <v>0</v>
      </c>
      <c r="W40" s="20">
        <f t="shared" si="45"/>
        <v>0</v>
      </c>
      <c r="X40" s="20">
        <f t="shared" si="45"/>
        <v>0</v>
      </c>
      <c r="Y40" s="20">
        <f t="shared" si="45"/>
        <v>0</v>
      </c>
      <c r="Z40" s="28">
        <f t="shared" si="45"/>
        <v>8485</v>
      </c>
      <c r="AA40" s="20">
        <f t="shared" si="45"/>
        <v>0</v>
      </c>
      <c r="AB40" s="20">
        <f t="shared" si="45"/>
        <v>100.25177063</v>
      </c>
      <c r="AC40" s="20">
        <f t="shared" si="45"/>
        <v>0</v>
      </c>
      <c r="AD40" s="20">
        <f t="shared" si="45"/>
        <v>0</v>
      </c>
      <c r="AE40" s="20">
        <f t="shared" si="45"/>
        <v>0</v>
      </c>
      <c r="AF40" s="20">
        <f t="shared" si="45"/>
        <v>0</v>
      </c>
      <c r="AG40" s="28">
        <f t="shared" si="45"/>
        <v>8311</v>
      </c>
      <c r="AH40" s="20">
        <f t="shared" si="45"/>
        <v>0</v>
      </c>
      <c r="AI40" s="20">
        <f t="shared" si="45"/>
        <v>123.6718087</v>
      </c>
      <c r="AJ40" s="20">
        <f t="shared" ref="AJ40:BO40" si="46">AJ41+AJ43</f>
        <v>0</v>
      </c>
      <c r="AK40" s="20">
        <f t="shared" si="46"/>
        <v>0</v>
      </c>
      <c r="AL40" s="20">
        <f t="shared" si="46"/>
        <v>0</v>
      </c>
      <c r="AM40" s="20">
        <f t="shared" si="46"/>
        <v>0</v>
      </c>
      <c r="AN40" s="28">
        <f t="shared" si="46"/>
        <v>9855</v>
      </c>
      <c r="AO40" s="20">
        <f t="shared" si="46"/>
        <v>0</v>
      </c>
      <c r="AP40" s="20">
        <f t="shared" si="46"/>
        <v>487.47268661999999</v>
      </c>
      <c r="AQ40" s="20">
        <f t="shared" si="46"/>
        <v>0</v>
      </c>
      <c r="AR40" s="20">
        <f t="shared" si="46"/>
        <v>0</v>
      </c>
      <c r="AS40" s="20">
        <f t="shared" si="46"/>
        <v>0</v>
      </c>
      <c r="AT40" s="20">
        <f t="shared" si="46"/>
        <v>0</v>
      </c>
      <c r="AU40" s="28">
        <f t="shared" si="46"/>
        <v>38723</v>
      </c>
      <c r="AV40" s="20">
        <f t="shared" si="46"/>
        <v>0</v>
      </c>
      <c r="AW40" s="20">
        <f t="shared" si="46"/>
        <v>128.23959332999999</v>
      </c>
      <c r="AX40" s="20">
        <f t="shared" si="46"/>
        <v>0</v>
      </c>
      <c r="AY40" s="20">
        <f t="shared" si="46"/>
        <v>0</v>
      </c>
      <c r="AZ40" s="20">
        <f t="shared" si="46"/>
        <v>0</v>
      </c>
      <c r="BA40" s="20">
        <f t="shared" si="46"/>
        <v>0</v>
      </c>
      <c r="BB40" s="28">
        <f t="shared" si="46"/>
        <v>9791</v>
      </c>
      <c r="BC40" s="20">
        <f t="shared" si="46"/>
        <v>0</v>
      </c>
      <c r="BD40" s="20">
        <f t="shared" si="46"/>
        <v>129.84711028000001</v>
      </c>
      <c r="BE40" s="20">
        <f t="shared" si="46"/>
        <v>0</v>
      </c>
      <c r="BF40" s="20">
        <f t="shared" si="46"/>
        <v>0</v>
      </c>
      <c r="BG40" s="20">
        <f t="shared" si="46"/>
        <v>0</v>
      </c>
      <c r="BH40" s="20">
        <f t="shared" si="46"/>
        <v>0</v>
      </c>
      <c r="BI40" s="28">
        <f t="shared" si="46"/>
        <v>10079</v>
      </c>
      <c r="BJ40" s="20">
        <f t="shared" si="46"/>
        <v>0</v>
      </c>
      <c r="BK40" s="20">
        <f t="shared" si="46"/>
        <v>135.67713534000001</v>
      </c>
      <c r="BL40" s="20">
        <f t="shared" si="46"/>
        <v>0</v>
      </c>
      <c r="BM40" s="20">
        <f t="shared" si="46"/>
        <v>0</v>
      </c>
      <c r="BN40" s="20">
        <f t="shared" si="46"/>
        <v>0</v>
      </c>
      <c r="BO40" s="20">
        <f t="shared" si="46"/>
        <v>0</v>
      </c>
      <c r="BP40" s="28">
        <f t="shared" ref="BP40:CU40" si="47">BP41+BP43</f>
        <v>10055</v>
      </c>
      <c r="BQ40" s="20">
        <f t="shared" si="47"/>
        <v>0</v>
      </c>
      <c r="BR40" s="20">
        <f t="shared" si="47"/>
        <v>0</v>
      </c>
      <c r="BS40" s="20">
        <f t="shared" si="47"/>
        <v>0</v>
      </c>
      <c r="BT40" s="20">
        <f t="shared" si="47"/>
        <v>0</v>
      </c>
      <c r="BU40" s="20">
        <f t="shared" si="47"/>
        <v>0</v>
      </c>
      <c r="BV40" s="20">
        <f t="shared" si="47"/>
        <v>0</v>
      </c>
      <c r="BW40" s="28">
        <f t="shared" si="47"/>
        <v>0</v>
      </c>
      <c r="BX40" s="20">
        <f t="shared" si="47"/>
        <v>0</v>
      </c>
      <c r="BY40" s="20">
        <f t="shared" si="47"/>
        <v>487.84050630000002</v>
      </c>
      <c r="BZ40" s="20">
        <f t="shared" si="47"/>
        <v>0</v>
      </c>
      <c r="CA40" s="20">
        <f t="shared" si="47"/>
        <v>0</v>
      </c>
      <c r="CB40" s="20">
        <f t="shared" si="47"/>
        <v>0</v>
      </c>
      <c r="CC40" s="20">
        <f t="shared" si="47"/>
        <v>0</v>
      </c>
      <c r="CD40" s="28">
        <f t="shared" si="47"/>
        <v>38186</v>
      </c>
      <c r="CE40" s="20">
        <f t="shared" si="47"/>
        <v>0</v>
      </c>
      <c r="CF40" s="20">
        <f t="shared" si="47"/>
        <v>717.57156753000004</v>
      </c>
      <c r="CG40" s="20">
        <f t="shared" si="47"/>
        <v>0</v>
      </c>
      <c r="CH40" s="20">
        <f t="shared" si="47"/>
        <v>0</v>
      </c>
      <c r="CI40" s="20">
        <f t="shared" si="47"/>
        <v>0</v>
      </c>
      <c r="CJ40" s="20">
        <f t="shared" si="47"/>
        <v>0</v>
      </c>
      <c r="CK40" s="28">
        <f t="shared" si="47"/>
        <v>57113</v>
      </c>
      <c r="CL40" s="19"/>
    </row>
    <row r="41" spans="1:90" s="15" customFormat="1" ht="66.75" thickBot="1" x14ac:dyDescent="0.3">
      <c r="A41" s="17" t="s">
        <v>57</v>
      </c>
      <c r="B41" s="18" t="s">
        <v>58</v>
      </c>
      <c r="C41" s="17" t="s">
        <v>0</v>
      </c>
      <c r="D41" s="27">
        <f t="shared" ref="D41:AI41" si="48">D42</f>
        <v>487.84050630000002</v>
      </c>
      <c r="E41" s="27">
        <f t="shared" si="48"/>
        <v>717.57156753000004</v>
      </c>
      <c r="F41" s="27">
        <f t="shared" si="48"/>
        <v>0</v>
      </c>
      <c r="G41" s="27">
        <f t="shared" si="48"/>
        <v>0</v>
      </c>
      <c r="H41" s="27">
        <f t="shared" si="48"/>
        <v>0</v>
      </c>
      <c r="I41" s="27">
        <f t="shared" si="48"/>
        <v>0</v>
      </c>
      <c r="J41" s="27">
        <f t="shared" si="48"/>
        <v>0</v>
      </c>
      <c r="K41" s="27">
        <f t="shared" si="48"/>
        <v>0</v>
      </c>
      <c r="L41" s="26">
        <f t="shared" si="48"/>
        <v>0</v>
      </c>
      <c r="M41" s="27">
        <f t="shared" si="48"/>
        <v>0</v>
      </c>
      <c r="N41" s="27">
        <f t="shared" si="48"/>
        <v>0</v>
      </c>
      <c r="O41" s="27">
        <f t="shared" si="48"/>
        <v>0</v>
      </c>
      <c r="P41" s="27">
        <f t="shared" si="48"/>
        <v>0</v>
      </c>
      <c r="Q41" s="27">
        <f t="shared" si="48"/>
        <v>0</v>
      </c>
      <c r="R41" s="27">
        <f t="shared" si="48"/>
        <v>0</v>
      </c>
      <c r="S41" s="26">
        <f t="shared" si="48"/>
        <v>0</v>
      </c>
      <c r="T41" s="27">
        <f t="shared" si="48"/>
        <v>0</v>
      </c>
      <c r="U41" s="27">
        <f t="shared" si="48"/>
        <v>100.25196893</v>
      </c>
      <c r="V41" s="27">
        <f t="shared" si="48"/>
        <v>0</v>
      </c>
      <c r="W41" s="27">
        <f t="shared" si="48"/>
        <v>0</v>
      </c>
      <c r="X41" s="27">
        <f t="shared" si="48"/>
        <v>0</v>
      </c>
      <c r="Y41" s="27">
        <f t="shared" si="48"/>
        <v>0</v>
      </c>
      <c r="Z41" s="26">
        <f t="shared" si="48"/>
        <v>8485</v>
      </c>
      <c r="AA41" s="27">
        <f t="shared" si="48"/>
        <v>0</v>
      </c>
      <c r="AB41" s="27">
        <f t="shared" si="48"/>
        <v>100.25177063</v>
      </c>
      <c r="AC41" s="27">
        <f t="shared" si="48"/>
        <v>0</v>
      </c>
      <c r="AD41" s="27">
        <f t="shared" si="48"/>
        <v>0</v>
      </c>
      <c r="AE41" s="27">
        <f t="shared" si="48"/>
        <v>0</v>
      </c>
      <c r="AF41" s="27">
        <f t="shared" si="48"/>
        <v>0</v>
      </c>
      <c r="AG41" s="26">
        <f t="shared" si="48"/>
        <v>8311</v>
      </c>
      <c r="AH41" s="27">
        <f t="shared" si="48"/>
        <v>0</v>
      </c>
      <c r="AI41" s="27">
        <f t="shared" si="48"/>
        <v>123.6718087</v>
      </c>
      <c r="AJ41" s="27">
        <f t="shared" ref="AJ41:BO41" si="49">AJ42</f>
        <v>0</v>
      </c>
      <c r="AK41" s="27">
        <f t="shared" si="49"/>
        <v>0</v>
      </c>
      <c r="AL41" s="27">
        <f t="shared" si="49"/>
        <v>0</v>
      </c>
      <c r="AM41" s="27">
        <f t="shared" si="49"/>
        <v>0</v>
      </c>
      <c r="AN41" s="26">
        <f t="shared" si="49"/>
        <v>9855</v>
      </c>
      <c r="AO41" s="27">
        <f t="shared" si="49"/>
        <v>0</v>
      </c>
      <c r="AP41" s="27">
        <f t="shared" si="49"/>
        <v>487.47268661999999</v>
      </c>
      <c r="AQ41" s="27">
        <f t="shared" si="49"/>
        <v>0</v>
      </c>
      <c r="AR41" s="27">
        <f t="shared" si="49"/>
        <v>0</v>
      </c>
      <c r="AS41" s="27">
        <f t="shared" si="49"/>
        <v>0</v>
      </c>
      <c r="AT41" s="27">
        <f t="shared" si="49"/>
        <v>0</v>
      </c>
      <c r="AU41" s="26">
        <f t="shared" si="49"/>
        <v>38723</v>
      </c>
      <c r="AV41" s="27">
        <f t="shared" si="49"/>
        <v>0</v>
      </c>
      <c r="AW41" s="27">
        <f t="shared" si="49"/>
        <v>128.23959332999999</v>
      </c>
      <c r="AX41" s="27">
        <f t="shared" si="49"/>
        <v>0</v>
      </c>
      <c r="AY41" s="27">
        <f t="shared" si="49"/>
        <v>0</v>
      </c>
      <c r="AZ41" s="27">
        <f t="shared" si="49"/>
        <v>0</v>
      </c>
      <c r="BA41" s="27">
        <f t="shared" si="49"/>
        <v>0</v>
      </c>
      <c r="BB41" s="26">
        <f t="shared" si="49"/>
        <v>9791</v>
      </c>
      <c r="BC41" s="27">
        <f t="shared" si="49"/>
        <v>0</v>
      </c>
      <c r="BD41" s="27">
        <f t="shared" si="49"/>
        <v>129.84711028000001</v>
      </c>
      <c r="BE41" s="27">
        <f t="shared" si="49"/>
        <v>0</v>
      </c>
      <c r="BF41" s="27">
        <f t="shared" si="49"/>
        <v>0</v>
      </c>
      <c r="BG41" s="27">
        <f t="shared" si="49"/>
        <v>0</v>
      </c>
      <c r="BH41" s="27">
        <f t="shared" si="49"/>
        <v>0</v>
      </c>
      <c r="BI41" s="26">
        <f t="shared" si="49"/>
        <v>10079</v>
      </c>
      <c r="BJ41" s="27">
        <f t="shared" si="49"/>
        <v>0</v>
      </c>
      <c r="BK41" s="27">
        <f t="shared" si="49"/>
        <v>135.67713534000001</v>
      </c>
      <c r="BL41" s="27">
        <f t="shared" si="49"/>
        <v>0</v>
      </c>
      <c r="BM41" s="27">
        <f t="shared" si="49"/>
        <v>0</v>
      </c>
      <c r="BN41" s="27">
        <f t="shared" si="49"/>
        <v>0</v>
      </c>
      <c r="BO41" s="27">
        <f t="shared" si="49"/>
        <v>0</v>
      </c>
      <c r="BP41" s="26">
        <f t="shared" ref="BP41:CU41" si="50">BP42</f>
        <v>10055</v>
      </c>
      <c r="BQ41" s="27">
        <f t="shared" si="50"/>
        <v>0</v>
      </c>
      <c r="BR41" s="27">
        <f t="shared" si="50"/>
        <v>0</v>
      </c>
      <c r="BS41" s="27">
        <f t="shared" si="50"/>
        <v>0</v>
      </c>
      <c r="BT41" s="27">
        <f t="shared" si="50"/>
        <v>0</v>
      </c>
      <c r="BU41" s="27">
        <f t="shared" si="50"/>
        <v>0</v>
      </c>
      <c r="BV41" s="27">
        <f t="shared" si="50"/>
        <v>0</v>
      </c>
      <c r="BW41" s="26">
        <f t="shared" si="50"/>
        <v>0</v>
      </c>
      <c r="BX41" s="27">
        <f t="shared" si="50"/>
        <v>0</v>
      </c>
      <c r="BY41" s="27">
        <f t="shared" si="50"/>
        <v>487.84050630000002</v>
      </c>
      <c r="BZ41" s="27">
        <f t="shared" si="50"/>
        <v>0</v>
      </c>
      <c r="CA41" s="27">
        <f t="shared" si="50"/>
        <v>0</v>
      </c>
      <c r="CB41" s="27">
        <f t="shared" si="50"/>
        <v>0</v>
      </c>
      <c r="CC41" s="27">
        <f t="shared" si="50"/>
        <v>0</v>
      </c>
      <c r="CD41" s="26">
        <f t="shared" si="50"/>
        <v>38186</v>
      </c>
      <c r="CE41" s="27">
        <f t="shared" si="50"/>
        <v>0</v>
      </c>
      <c r="CF41" s="27">
        <f t="shared" si="50"/>
        <v>717.57156753000004</v>
      </c>
      <c r="CG41" s="27">
        <f t="shared" si="50"/>
        <v>0</v>
      </c>
      <c r="CH41" s="27">
        <f t="shared" si="50"/>
        <v>0</v>
      </c>
      <c r="CI41" s="27">
        <f t="shared" si="50"/>
        <v>0</v>
      </c>
      <c r="CJ41" s="27">
        <f t="shared" si="50"/>
        <v>0</v>
      </c>
      <c r="CK41" s="26">
        <f t="shared" si="50"/>
        <v>57113</v>
      </c>
      <c r="CL41" s="17"/>
    </row>
    <row r="42" spans="1:90" s="15" customFormat="1" ht="79.5" thickBot="1" x14ac:dyDescent="0.3">
      <c r="A42" s="9" t="s">
        <v>57</v>
      </c>
      <c r="B42" s="8" t="s">
        <v>56</v>
      </c>
      <c r="C42" s="9" t="s">
        <v>55</v>
      </c>
      <c r="D42" s="10">
        <f>BY42</f>
        <v>487.84050630000002</v>
      </c>
      <c r="E42" s="25">
        <f>CF42</f>
        <v>717.57156753000004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9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9">
        <v>0</v>
      </c>
      <c r="T42" s="10">
        <v>0</v>
      </c>
      <c r="U42" s="10">
        <f>[1]J0423_1057000128184_01_0_69_1!T43</f>
        <v>100.25196893</v>
      </c>
      <c r="V42" s="10">
        <v>0</v>
      </c>
      <c r="W42" s="10">
        <v>0</v>
      </c>
      <c r="X42" s="10">
        <v>0</v>
      </c>
      <c r="Y42" s="10">
        <v>0</v>
      </c>
      <c r="Z42" s="9">
        <v>8485</v>
      </c>
      <c r="AA42" s="10">
        <v>0</v>
      </c>
      <c r="AB42" s="10">
        <f>[1]J0423_1057000128184_01_0_69_1!U43</f>
        <v>100.25177063</v>
      </c>
      <c r="AC42" s="10">
        <v>0</v>
      </c>
      <c r="AD42" s="10">
        <v>0</v>
      </c>
      <c r="AE42" s="10">
        <v>0</v>
      </c>
      <c r="AF42" s="10">
        <v>0</v>
      </c>
      <c r="AG42" s="23">
        <v>8311</v>
      </c>
      <c r="AH42" s="10">
        <v>0</v>
      </c>
      <c r="AI42" s="10">
        <f>[2]J0423_1057000128184_01_0_69_2!T43</f>
        <v>123.6718087</v>
      </c>
      <c r="AJ42" s="10">
        <v>0</v>
      </c>
      <c r="AK42" s="10">
        <v>0</v>
      </c>
      <c r="AL42" s="10">
        <v>0</v>
      </c>
      <c r="AM42" s="10">
        <v>0</v>
      </c>
      <c r="AN42" s="9">
        <v>9855</v>
      </c>
      <c r="AO42" s="10">
        <v>0</v>
      </c>
      <c r="AP42" s="10">
        <f>[2]J0423_1057000128184_01_0_69_2!U43</f>
        <v>487.47268661999999</v>
      </c>
      <c r="AQ42" s="10">
        <v>0</v>
      </c>
      <c r="AR42" s="10">
        <v>0</v>
      </c>
      <c r="AS42" s="10">
        <v>0</v>
      </c>
      <c r="AT42" s="10">
        <v>0</v>
      </c>
      <c r="AU42" s="23">
        <v>38723</v>
      </c>
      <c r="AV42" s="10">
        <v>0</v>
      </c>
      <c r="AW42" s="10">
        <f>[3]J0423_1057000128184_01_0_69_3!T43</f>
        <v>128.23959332999999</v>
      </c>
      <c r="AX42" s="10">
        <v>0</v>
      </c>
      <c r="AY42" s="10">
        <v>0</v>
      </c>
      <c r="AZ42" s="10">
        <v>0</v>
      </c>
      <c r="BA42" s="10">
        <v>0</v>
      </c>
      <c r="BB42" s="9">
        <v>9791</v>
      </c>
      <c r="BC42" s="10">
        <v>0</v>
      </c>
      <c r="BD42" s="10">
        <f>[3]J0423_1057000128184_01_0_69_3!U43</f>
        <v>129.84711028000001</v>
      </c>
      <c r="BE42" s="10">
        <v>0</v>
      </c>
      <c r="BF42" s="10">
        <v>0</v>
      </c>
      <c r="BG42" s="10">
        <v>0</v>
      </c>
      <c r="BH42" s="10">
        <v>0</v>
      </c>
      <c r="BI42" s="23">
        <v>10079</v>
      </c>
      <c r="BJ42" s="10">
        <v>0</v>
      </c>
      <c r="BK42" s="10">
        <v>135.67713534000001</v>
      </c>
      <c r="BL42" s="10">
        <v>0</v>
      </c>
      <c r="BM42" s="10">
        <v>0</v>
      </c>
      <c r="BN42" s="10">
        <v>0</v>
      </c>
      <c r="BO42" s="10">
        <v>0</v>
      </c>
      <c r="BP42" s="24">
        <v>10055</v>
      </c>
      <c r="BQ42" s="10">
        <v>0</v>
      </c>
      <c r="BR42" s="10">
        <v>0</v>
      </c>
      <c r="BS42" s="10">
        <v>0</v>
      </c>
      <c r="BT42" s="10">
        <v>0</v>
      </c>
      <c r="BU42" s="10">
        <v>0</v>
      </c>
      <c r="BV42" s="10">
        <v>0</v>
      </c>
      <c r="BW42" s="9">
        <v>0</v>
      </c>
      <c r="BX42" s="10">
        <v>0</v>
      </c>
      <c r="BY42" s="10">
        <f>U42+AI42+AW42+BK42</f>
        <v>487.84050630000002</v>
      </c>
      <c r="BZ42" s="10">
        <v>0</v>
      </c>
      <c r="CA42" s="10">
        <v>0</v>
      </c>
      <c r="CB42" s="10">
        <v>0</v>
      </c>
      <c r="CC42" s="10">
        <v>0</v>
      </c>
      <c r="CD42" s="23">
        <f>BP42+BB42+AN42+Z42</f>
        <v>38186</v>
      </c>
      <c r="CE42" s="10">
        <v>0</v>
      </c>
      <c r="CF42" s="10">
        <f>BR42+BD42+AP42+AB42</f>
        <v>717.57156753000004</v>
      </c>
      <c r="CG42" s="10">
        <v>0</v>
      </c>
      <c r="CH42" s="10">
        <v>0</v>
      </c>
      <c r="CI42" s="10">
        <v>0</v>
      </c>
      <c r="CJ42" s="10">
        <v>0</v>
      </c>
      <c r="CK42" s="23">
        <f>BW42+BI42+AU42+AG42</f>
        <v>57113</v>
      </c>
      <c r="CL42" s="8" t="s">
        <v>54</v>
      </c>
    </row>
    <row r="43" spans="1:90" s="15" customFormat="1" ht="50.25" thickBot="1" x14ac:dyDescent="0.3">
      <c r="A43" s="17" t="s">
        <v>53</v>
      </c>
      <c r="B43" s="18" t="s">
        <v>52</v>
      </c>
      <c r="C43" s="17" t="s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0</v>
      </c>
      <c r="AF43" s="17">
        <v>0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v>0</v>
      </c>
      <c r="AO43" s="17">
        <v>0</v>
      </c>
      <c r="AP43" s="17">
        <v>0</v>
      </c>
      <c r="AQ43" s="17">
        <v>0</v>
      </c>
      <c r="AR43" s="17">
        <v>0</v>
      </c>
      <c r="AS43" s="17">
        <v>0</v>
      </c>
      <c r="AT43" s="17">
        <v>0</v>
      </c>
      <c r="AU43" s="17">
        <v>0</v>
      </c>
      <c r="AV43" s="17">
        <v>0</v>
      </c>
      <c r="AW43" s="17">
        <v>0</v>
      </c>
      <c r="AX43" s="17">
        <v>0</v>
      </c>
      <c r="AY43" s="17">
        <v>0</v>
      </c>
      <c r="AZ43" s="17">
        <v>0</v>
      </c>
      <c r="BA43" s="17">
        <v>0</v>
      </c>
      <c r="BB43" s="17">
        <v>0</v>
      </c>
      <c r="BC43" s="17">
        <v>0</v>
      </c>
      <c r="BD43" s="17">
        <v>0</v>
      </c>
      <c r="BE43" s="17">
        <v>0</v>
      </c>
      <c r="BF43" s="17">
        <v>0</v>
      </c>
      <c r="BG43" s="17">
        <v>0</v>
      </c>
      <c r="BH43" s="17">
        <v>0</v>
      </c>
      <c r="BI43" s="17">
        <v>0</v>
      </c>
      <c r="BJ43" s="17">
        <v>0</v>
      </c>
      <c r="BK43" s="17">
        <v>0</v>
      </c>
      <c r="BL43" s="17">
        <v>0</v>
      </c>
      <c r="BM43" s="17">
        <v>0</v>
      </c>
      <c r="BN43" s="17">
        <v>0</v>
      </c>
      <c r="BO43" s="17">
        <v>0</v>
      </c>
      <c r="BP43" s="17">
        <v>0</v>
      </c>
      <c r="BQ43" s="17">
        <v>0</v>
      </c>
      <c r="BR43" s="17">
        <v>0</v>
      </c>
      <c r="BS43" s="17">
        <v>0</v>
      </c>
      <c r="BT43" s="17">
        <v>0</v>
      </c>
      <c r="BU43" s="17">
        <v>0</v>
      </c>
      <c r="BV43" s="17">
        <v>0</v>
      </c>
      <c r="BW43" s="17">
        <v>0</v>
      </c>
      <c r="BX43" s="17">
        <v>0</v>
      </c>
      <c r="BY43" s="17">
        <v>0</v>
      </c>
      <c r="BZ43" s="17">
        <v>0</v>
      </c>
      <c r="CA43" s="17">
        <v>0</v>
      </c>
      <c r="CB43" s="17">
        <v>0</v>
      </c>
      <c r="CC43" s="17">
        <v>0</v>
      </c>
      <c r="CD43" s="17">
        <v>0</v>
      </c>
      <c r="CE43" s="17">
        <v>0</v>
      </c>
      <c r="CF43" s="17">
        <v>0</v>
      </c>
      <c r="CG43" s="17">
        <v>0</v>
      </c>
      <c r="CH43" s="17">
        <v>0</v>
      </c>
      <c r="CI43" s="17">
        <v>0</v>
      </c>
      <c r="CJ43" s="17">
        <v>0</v>
      </c>
      <c r="CK43" s="17">
        <v>0</v>
      </c>
      <c r="CL43" s="17"/>
    </row>
    <row r="44" spans="1:90" s="15" customFormat="1" ht="50.25" thickBot="1" x14ac:dyDescent="0.3">
      <c r="A44" s="19" t="s">
        <v>51</v>
      </c>
      <c r="B44" s="21" t="s">
        <v>50</v>
      </c>
      <c r="C44" s="19" t="s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9">
        <v>0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9">
        <v>0</v>
      </c>
      <c r="BM44" s="19">
        <v>0</v>
      </c>
      <c r="BN44" s="19">
        <v>0</v>
      </c>
      <c r="BO44" s="19">
        <v>0</v>
      </c>
      <c r="BP44" s="19">
        <v>0</v>
      </c>
      <c r="BQ44" s="19">
        <v>0</v>
      </c>
      <c r="BR44" s="19">
        <v>0</v>
      </c>
      <c r="BS44" s="19">
        <v>0</v>
      </c>
      <c r="BT44" s="19">
        <v>0</v>
      </c>
      <c r="BU44" s="19">
        <v>0</v>
      </c>
      <c r="BV44" s="19">
        <v>0</v>
      </c>
      <c r="BW44" s="19">
        <v>0</v>
      </c>
      <c r="BX44" s="19">
        <v>0</v>
      </c>
      <c r="BY44" s="19">
        <v>0</v>
      </c>
      <c r="BZ44" s="19">
        <v>0</v>
      </c>
      <c r="CA44" s="19">
        <v>0</v>
      </c>
      <c r="CB44" s="19">
        <v>0</v>
      </c>
      <c r="CC44" s="19">
        <v>0</v>
      </c>
      <c r="CD44" s="19">
        <v>0</v>
      </c>
      <c r="CE44" s="19">
        <v>0</v>
      </c>
      <c r="CF44" s="19">
        <v>0</v>
      </c>
      <c r="CG44" s="19">
        <v>0</v>
      </c>
      <c r="CH44" s="19">
        <v>0</v>
      </c>
      <c r="CI44" s="19">
        <v>0</v>
      </c>
      <c r="CJ44" s="19">
        <v>0</v>
      </c>
      <c r="CK44" s="19">
        <v>0</v>
      </c>
      <c r="CL44" s="19"/>
    </row>
    <row r="45" spans="1:90" s="15" customFormat="1" ht="50.25" thickBot="1" x14ac:dyDescent="0.3">
      <c r="A45" s="19" t="s">
        <v>49</v>
      </c>
      <c r="B45" s="21" t="s">
        <v>48</v>
      </c>
      <c r="C45" s="19" t="s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0</v>
      </c>
      <c r="BI45" s="19">
        <v>0</v>
      </c>
      <c r="BJ45" s="19">
        <v>0</v>
      </c>
      <c r="BK45" s="19">
        <v>0</v>
      </c>
      <c r="BL45" s="19">
        <v>0</v>
      </c>
      <c r="BM45" s="19">
        <v>0</v>
      </c>
      <c r="BN45" s="19">
        <v>0</v>
      </c>
      <c r="BO45" s="19">
        <v>0</v>
      </c>
      <c r="BP45" s="19">
        <v>0</v>
      </c>
      <c r="BQ45" s="19">
        <v>0</v>
      </c>
      <c r="BR45" s="19">
        <v>0</v>
      </c>
      <c r="BS45" s="19">
        <v>0</v>
      </c>
      <c r="BT45" s="19">
        <v>0</v>
      </c>
      <c r="BU45" s="19">
        <v>0</v>
      </c>
      <c r="BV45" s="19">
        <v>0</v>
      </c>
      <c r="BW45" s="19">
        <v>0</v>
      </c>
      <c r="BX45" s="19">
        <v>0</v>
      </c>
      <c r="BY45" s="19">
        <v>0</v>
      </c>
      <c r="BZ45" s="19">
        <v>0</v>
      </c>
      <c r="CA45" s="19">
        <v>0</v>
      </c>
      <c r="CB45" s="19">
        <v>0</v>
      </c>
      <c r="CC45" s="19">
        <v>0</v>
      </c>
      <c r="CD45" s="19">
        <v>0</v>
      </c>
      <c r="CE45" s="19">
        <v>0</v>
      </c>
      <c r="CF45" s="19">
        <v>0</v>
      </c>
      <c r="CG45" s="19">
        <v>0</v>
      </c>
      <c r="CH45" s="19">
        <v>0</v>
      </c>
      <c r="CI45" s="19">
        <v>0</v>
      </c>
      <c r="CJ45" s="19">
        <v>0</v>
      </c>
      <c r="CK45" s="19">
        <v>0</v>
      </c>
      <c r="CL45" s="19"/>
    </row>
    <row r="46" spans="1:90" s="15" customFormat="1" ht="33.75" thickBot="1" x14ac:dyDescent="0.3">
      <c r="A46" s="19" t="s">
        <v>30</v>
      </c>
      <c r="B46" s="21" t="s">
        <v>47</v>
      </c>
      <c r="C46" s="19" t="s">
        <v>0</v>
      </c>
      <c r="D46" s="20">
        <f t="shared" ref="D46:AI46" si="51">D47+D48+D49+D50+D51+D52+D53+D54</f>
        <v>33.367863999999997</v>
      </c>
      <c r="E46" s="20">
        <f t="shared" si="51"/>
        <v>78.324750629999997</v>
      </c>
      <c r="F46" s="20">
        <f t="shared" si="51"/>
        <v>0</v>
      </c>
      <c r="G46" s="20">
        <f t="shared" si="51"/>
        <v>0</v>
      </c>
      <c r="H46" s="20">
        <f t="shared" si="51"/>
        <v>0</v>
      </c>
      <c r="I46" s="20">
        <f t="shared" si="51"/>
        <v>0</v>
      </c>
      <c r="J46" s="20">
        <f t="shared" si="51"/>
        <v>0</v>
      </c>
      <c r="K46" s="20">
        <f t="shared" si="51"/>
        <v>0</v>
      </c>
      <c r="L46" s="20">
        <f t="shared" si="51"/>
        <v>0</v>
      </c>
      <c r="M46" s="20">
        <f t="shared" si="51"/>
        <v>0</v>
      </c>
      <c r="N46" s="20">
        <f t="shared" si="51"/>
        <v>0</v>
      </c>
      <c r="O46" s="20">
        <f t="shared" si="51"/>
        <v>0</v>
      </c>
      <c r="P46" s="20">
        <f t="shared" si="51"/>
        <v>0</v>
      </c>
      <c r="Q46" s="20">
        <f t="shared" si="51"/>
        <v>0</v>
      </c>
      <c r="R46" s="20">
        <f t="shared" si="51"/>
        <v>0</v>
      </c>
      <c r="S46" s="20">
        <f t="shared" si="51"/>
        <v>0</v>
      </c>
      <c r="T46" s="20">
        <f t="shared" si="51"/>
        <v>3.4644300000000001</v>
      </c>
      <c r="U46" s="20">
        <f t="shared" si="51"/>
        <v>0</v>
      </c>
      <c r="V46" s="20">
        <f t="shared" si="51"/>
        <v>0</v>
      </c>
      <c r="W46" s="20">
        <f t="shared" si="51"/>
        <v>0</v>
      </c>
      <c r="X46" s="20">
        <f t="shared" si="51"/>
        <v>0</v>
      </c>
      <c r="Y46" s="20">
        <f t="shared" si="51"/>
        <v>0</v>
      </c>
      <c r="Z46" s="20">
        <f t="shared" si="51"/>
        <v>0</v>
      </c>
      <c r="AA46" s="20">
        <f t="shared" si="51"/>
        <v>7.3120399999999997</v>
      </c>
      <c r="AB46" s="20">
        <f t="shared" si="51"/>
        <v>0</v>
      </c>
      <c r="AC46" s="20">
        <f t="shared" si="51"/>
        <v>0</v>
      </c>
      <c r="AD46" s="20">
        <f t="shared" si="51"/>
        <v>0</v>
      </c>
      <c r="AE46" s="20">
        <f t="shared" si="51"/>
        <v>0</v>
      </c>
      <c r="AF46" s="20">
        <f t="shared" si="51"/>
        <v>0</v>
      </c>
      <c r="AG46" s="20">
        <f t="shared" si="51"/>
        <v>0</v>
      </c>
      <c r="AH46" s="20">
        <f t="shared" si="51"/>
        <v>8.8347920000000002</v>
      </c>
      <c r="AI46" s="20">
        <f t="shared" si="51"/>
        <v>0</v>
      </c>
      <c r="AJ46" s="20">
        <f t="shared" ref="AJ46:BO46" si="52">AJ47+AJ48+AJ49+AJ50+AJ51+AJ52+AJ53+AJ54</f>
        <v>0</v>
      </c>
      <c r="AK46" s="20">
        <f t="shared" si="52"/>
        <v>0</v>
      </c>
      <c r="AL46" s="20">
        <f t="shared" si="52"/>
        <v>0</v>
      </c>
      <c r="AM46" s="20">
        <f t="shared" si="52"/>
        <v>0</v>
      </c>
      <c r="AN46" s="20">
        <f t="shared" si="52"/>
        <v>0</v>
      </c>
      <c r="AO46" s="20">
        <f t="shared" si="52"/>
        <v>60.021970629999998</v>
      </c>
      <c r="AP46" s="20">
        <f t="shared" si="52"/>
        <v>0</v>
      </c>
      <c r="AQ46" s="20">
        <f t="shared" si="52"/>
        <v>0</v>
      </c>
      <c r="AR46" s="20">
        <f t="shared" si="52"/>
        <v>0</v>
      </c>
      <c r="AS46" s="20">
        <f t="shared" si="52"/>
        <v>0</v>
      </c>
      <c r="AT46" s="20">
        <f t="shared" si="52"/>
        <v>0</v>
      </c>
      <c r="AU46" s="20">
        <f t="shared" si="52"/>
        <v>0</v>
      </c>
      <c r="AV46" s="20">
        <f t="shared" si="52"/>
        <v>9.1702220000000008</v>
      </c>
      <c r="AW46" s="20">
        <f t="shared" si="52"/>
        <v>0</v>
      </c>
      <c r="AX46" s="20">
        <f t="shared" si="52"/>
        <v>0</v>
      </c>
      <c r="AY46" s="20">
        <f t="shared" si="52"/>
        <v>0</v>
      </c>
      <c r="AZ46" s="20">
        <f t="shared" si="52"/>
        <v>0</v>
      </c>
      <c r="BA46" s="20">
        <f t="shared" si="52"/>
        <v>0</v>
      </c>
      <c r="BB46" s="20">
        <f t="shared" si="52"/>
        <v>0</v>
      </c>
      <c r="BC46" s="20">
        <f t="shared" si="52"/>
        <v>10.990739999999999</v>
      </c>
      <c r="BD46" s="20">
        <f t="shared" si="52"/>
        <v>0</v>
      </c>
      <c r="BE46" s="20">
        <f t="shared" si="52"/>
        <v>0</v>
      </c>
      <c r="BF46" s="20">
        <f t="shared" si="52"/>
        <v>0</v>
      </c>
      <c r="BG46" s="20">
        <f t="shared" si="52"/>
        <v>0</v>
      </c>
      <c r="BH46" s="20">
        <f t="shared" si="52"/>
        <v>0</v>
      </c>
      <c r="BI46" s="20">
        <f t="shared" si="52"/>
        <v>0</v>
      </c>
      <c r="BJ46" s="20">
        <f t="shared" si="52"/>
        <v>11.898419999999998</v>
      </c>
      <c r="BK46" s="20">
        <f t="shared" si="52"/>
        <v>0</v>
      </c>
      <c r="BL46" s="20">
        <f t="shared" si="52"/>
        <v>0</v>
      </c>
      <c r="BM46" s="20">
        <f t="shared" si="52"/>
        <v>0</v>
      </c>
      <c r="BN46" s="20">
        <f t="shared" si="52"/>
        <v>0</v>
      </c>
      <c r="BO46" s="20">
        <f t="shared" si="52"/>
        <v>0</v>
      </c>
      <c r="BP46" s="20">
        <f t="shared" ref="BP46:CU46" si="53">BP47+BP48+BP49+BP50+BP51+BP52+BP53+BP54</f>
        <v>0</v>
      </c>
      <c r="BQ46" s="20">
        <f t="shared" si="53"/>
        <v>0</v>
      </c>
      <c r="BR46" s="20">
        <f t="shared" si="53"/>
        <v>0</v>
      </c>
      <c r="BS46" s="20">
        <f t="shared" si="53"/>
        <v>0</v>
      </c>
      <c r="BT46" s="20">
        <f t="shared" si="53"/>
        <v>0</v>
      </c>
      <c r="BU46" s="20">
        <f t="shared" si="53"/>
        <v>0</v>
      </c>
      <c r="BV46" s="20">
        <f t="shared" si="53"/>
        <v>0</v>
      </c>
      <c r="BW46" s="20">
        <f t="shared" si="53"/>
        <v>0</v>
      </c>
      <c r="BX46" s="20">
        <f t="shared" si="53"/>
        <v>33.367863999999997</v>
      </c>
      <c r="BY46" s="20">
        <f t="shared" si="53"/>
        <v>0</v>
      </c>
      <c r="BZ46" s="20">
        <f t="shared" si="53"/>
        <v>0</v>
      </c>
      <c r="CA46" s="20">
        <f t="shared" si="53"/>
        <v>0</v>
      </c>
      <c r="CB46" s="20">
        <f t="shared" si="53"/>
        <v>0</v>
      </c>
      <c r="CC46" s="20">
        <f t="shared" si="53"/>
        <v>0</v>
      </c>
      <c r="CD46" s="20">
        <f t="shared" si="53"/>
        <v>0</v>
      </c>
      <c r="CE46" s="20">
        <f t="shared" si="53"/>
        <v>78.324750629999997</v>
      </c>
      <c r="CF46" s="20">
        <f t="shared" si="53"/>
        <v>0</v>
      </c>
      <c r="CG46" s="20">
        <f t="shared" si="53"/>
        <v>0</v>
      </c>
      <c r="CH46" s="20">
        <f t="shared" si="53"/>
        <v>0</v>
      </c>
      <c r="CI46" s="20">
        <f t="shared" si="53"/>
        <v>0</v>
      </c>
      <c r="CJ46" s="20">
        <f t="shared" si="53"/>
        <v>0</v>
      </c>
      <c r="CK46" s="20">
        <f t="shared" si="53"/>
        <v>0</v>
      </c>
      <c r="CL46" s="19"/>
    </row>
    <row r="47" spans="1:90" s="15" customFormat="1" ht="32.25" thickBot="1" x14ac:dyDescent="0.3">
      <c r="A47" s="9" t="s">
        <v>30</v>
      </c>
      <c r="B47" s="11" t="s">
        <v>46</v>
      </c>
      <c r="C47" s="9" t="s">
        <v>45</v>
      </c>
      <c r="D47" s="10">
        <f t="shared" ref="D47:D54" si="54">BX47</f>
        <v>0</v>
      </c>
      <c r="E47" s="10">
        <f t="shared" ref="E47:E54" si="55">CE47</f>
        <v>2.5821860000000001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9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9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9">
        <v>0</v>
      </c>
      <c r="AA47" s="10">
        <v>2.5821860000000001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9">
        <v>0</v>
      </c>
      <c r="AH47" s="10">
        <f>[2]J0423_1057000128184_01_0_69_2!Z46</f>
        <v>0</v>
      </c>
      <c r="AI47" s="10">
        <v>0</v>
      </c>
      <c r="AJ47" s="10">
        <v>0</v>
      </c>
      <c r="AK47" s="10">
        <v>0</v>
      </c>
      <c r="AL47" s="10">
        <v>0</v>
      </c>
      <c r="AM47" s="10">
        <v>0</v>
      </c>
      <c r="AN47" s="9">
        <v>0</v>
      </c>
      <c r="AO47" s="10">
        <f>[2]J0423_1057000128184_01_0_69_2!AA46</f>
        <v>0</v>
      </c>
      <c r="AP47" s="10">
        <v>0</v>
      </c>
      <c r="AQ47" s="10">
        <v>0</v>
      </c>
      <c r="AR47" s="10">
        <v>0</v>
      </c>
      <c r="AS47" s="10">
        <v>0</v>
      </c>
      <c r="AT47" s="10">
        <v>0</v>
      </c>
      <c r="AU47" s="9">
        <v>0</v>
      </c>
      <c r="AV47" s="10">
        <f>[3]J0423_1057000128184_01_0_69_3!Z46</f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9">
        <v>0</v>
      </c>
      <c r="BC47" s="10">
        <f>[3]J0423_1057000128184_01_0_69_3!AA46</f>
        <v>0</v>
      </c>
      <c r="BD47" s="10">
        <v>0</v>
      </c>
      <c r="BE47" s="10">
        <v>0</v>
      </c>
      <c r="BF47" s="10">
        <v>0</v>
      </c>
      <c r="BG47" s="10">
        <v>0</v>
      </c>
      <c r="BH47" s="10">
        <v>0</v>
      </c>
      <c r="BI47" s="9">
        <v>0</v>
      </c>
      <c r="BJ47" s="10">
        <f>[4]J0423_1057000128184_01_0_69_4!Z46</f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0</v>
      </c>
      <c r="BP47" s="9">
        <v>0</v>
      </c>
      <c r="BQ47" s="10">
        <f>[4]J0423_1057000128184_01_0_69_4!AA46</f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9">
        <v>0</v>
      </c>
      <c r="BX47" s="10">
        <f t="shared" ref="BX47:BX54" si="56">T47+AH47+AV47+BJ47</f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9">
        <v>0</v>
      </c>
      <c r="CE47" s="10">
        <f t="shared" ref="CE47:CE54" si="57">BQ47+BC47+AO47+AA47</f>
        <v>2.5821860000000001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9">
        <v>0</v>
      </c>
      <c r="CL47" s="8" t="s">
        <v>27</v>
      </c>
    </row>
    <row r="48" spans="1:90" s="15" customFormat="1" ht="32.25" thickBot="1" x14ac:dyDescent="0.3">
      <c r="A48" s="9" t="s">
        <v>30</v>
      </c>
      <c r="B48" s="11" t="s">
        <v>44</v>
      </c>
      <c r="C48" s="9" t="s">
        <v>43</v>
      </c>
      <c r="D48" s="10">
        <f t="shared" si="54"/>
        <v>0</v>
      </c>
      <c r="E48" s="10">
        <f t="shared" si="55"/>
        <v>1.1865920000000001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9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9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9">
        <v>0</v>
      </c>
      <c r="AA48" s="10">
        <v>1.1865920000000001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9">
        <v>0</v>
      </c>
      <c r="AH48" s="10">
        <v>0</v>
      </c>
      <c r="AI48" s="10">
        <v>0</v>
      </c>
      <c r="AJ48" s="10">
        <v>0</v>
      </c>
      <c r="AK48" s="10">
        <v>0</v>
      </c>
      <c r="AL48" s="10">
        <v>0</v>
      </c>
      <c r="AM48" s="10">
        <v>0</v>
      </c>
      <c r="AN48" s="9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9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9">
        <v>0</v>
      </c>
      <c r="BC48" s="10">
        <v>0</v>
      </c>
      <c r="BD48" s="10">
        <v>0</v>
      </c>
      <c r="BE48" s="10">
        <v>0</v>
      </c>
      <c r="BF48" s="10">
        <v>0</v>
      </c>
      <c r="BG48" s="10">
        <v>0</v>
      </c>
      <c r="BH48" s="10">
        <v>0</v>
      </c>
      <c r="BI48" s="9">
        <v>0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0</v>
      </c>
      <c r="BP48" s="9">
        <v>0</v>
      </c>
      <c r="BQ48" s="10">
        <f>[4]J0423_1057000128184_01_0_69_4!AA47</f>
        <v>0</v>
      </c>
      <c r="BR48" s="10">
        <v>0</v>
      </c>
      <c r="BS48" s="10">
        <v>0</v>
      </c>
      <c r="BT48" s="10">
        <v>0</v>
      </c>
      <c r="BU48" s="10">
        <v>0</v>
      </c>
      <c r="BV48" s="10">
        <v>0</v>
      </c>
      <c r="BW48" s="9">
        <v>0</v>
      </c>
      <c r="BX48" s="10">
        <f t="shared" si="56"/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9">
        <v>0</v>
      </c>
      <c r="CE48" s="10">
        <f t="shared" si="57"/>
        <v>1.1865920000000001</v>
      </c>
      <c r="CF48" s="10">
        <v>0</v>
      </c>
      <c r="CG48" s="10">
        <v>0</v>
      </c>
      <c r="CH48" s="10">
        <v>0</v>
      </c>
      <c r="CI48" s="10">
        <v>0</v>
      </c>
      <c r="CJ48" s="10">
        <v>0</v>
      </c>
      <c r="CK48" s="9">
        <v>0</v>
      </c>
      <c r="CL48" s="8" t="s">
        <v>27</v>
      </c>
    </row>
    <row r="49" spans="1:90" s="15" customFormat="1" ht="48" thickBot="1" x14ac:dyDescent="0.3">
      <c r="A49" s="9" t="s">
        <v>30</v>
      </c>
      <c r="B49" s="8" t="s">
        <v>42</v>
      </c>
      <c r="C49" s="9" t="s">
        <v>41</v>
      </c>
      <c r="D49" s="10">
        <f t="shared" si="54"/>
        <v>17.5518</v>
      </c>
      <c r="E49" s="10">
        <f t="shared" si="55"/>
        <v>12.197904000000001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9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9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9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9">
        <v>0</v>
      </c>
      <c r="AH49" s="10">
        <f>[2]J0423_1057000128184_01_0_69_2!Z48</f>
        <v>5.2392719999999997</v>
      </c>
      <c r="AI49" s="10">
        <v>0</v>
      </c>
      <c r="AJ49" s="10">
        <v>0</v>
      </c>
      <c r="AK49" s="10">
        <v>0</v>
      </c>
      <c r="AL49" s="10">
        <v>0</v>
      </c>
      <c r="AM49" s="10">
        <v>0</v>
      </c>
      <c r="AN49" s="9">
        <v>0</v>
      </c>
      <c r="AO49" s="10">
        <f>[2]J0423_1057000128184_01_0_69_2!AA48</f>
        <v>5.8506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9">
        <v>0</v>
      </c>
      <c r="AV49" s="10">
        <f>[3]J0423_1057000128184_01_0_69_3!Z48</f>
        <v>5.4382720000000004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9">
        <v>0</v>
      </c>
      <c r="BC49" s="10">
        <f>[3]J0423_1057000128184_01_0_69_3!AA48</f>
        <v>6.3473040000000003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9">
        <v>0</v>
      </c>
      <c r="BJ49" s="10">
        <f>[4]J0423_1057000128184_01_0_69_4!Z48</f>
        <v>6.8742559999999999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9">
        <v>0</v>
      </c>
      <c r="BQ49" s="10">
        <f>[4]J0423_1057000128184_01_0_69_4!AA48</f>
        <v>0</v>
      </c>
      <c r="BR49" s="10">
        <v>0</v>
      </c>
      <c r="BS49" s="10">
        <v>0</v>
      </c>
      <c r="BT49" s="10">
        <v>0</v>
      </c>
      <c r="BU49" s="10">
        <v>0</v>
      </c>
      <c r="BV49" s="10">
        <v>0</v>
      </c>
      <c r="BW49" s="9">
        <v>0</v>
      </c>
      <c r="BX49" s="10">
        <f t="shared" si="56"/>
        <v>17.5518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9">
        <v>0</v>
      </c>
      <c r="CE49" s="10">
        <f t="shared" si="57"/>
        <v>12.197904000000001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9">
        <v>0</v>
      </c>
      <c r="CL49" s="8" t="s">
        <v>31</v>
      </c>
    </row>
    <row r="50" spans="1:90" s="15" customFormat="1" ht="48" thickBot="1" x14ac:dyDescent="0.3">
      <c r="A50" s="9" t="s">
        <v>30</v>
      </c>
      <c r="B50" s="8" t="s">
        <v>40</v>
      </c>
      <c r="C50" s="9" t="s">
        <v>39</v>
      </c>
      <c r="D50" s="10">
        <f t="shared" si="54"/>
        <v>9.3072960000000009</v>
      </c>
      <c r="E50" s="10">
        <f t="shared" si="55"/>
        <v>7.0390540000000001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9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9">
        <v>0</v>
      </c>
      <c r="T50" s="10">
        <f>[1]J0423_1057000128184_01_0_69_1!Z50</f>
        <v>2.103532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9">
        <v>0</v>
      </c>
      <c r="AA50" s="10">
        <f>[1]J0423_1057000128184_01_0_69_1!AA50</f>
        <v>2.1506980000000002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9">
        <v>0</v>
      </c>
      <c r="AH50" s="10">
        <f>[2]J0423_1057000128184_01_0_69_2!Z49</f>
        <v>2.1830240000000001</v>
      </c>
      <c r="AI50" s="10">
        <v>0</v>
      </c>
      <c r="AJ50" s="10">
        <v>0</v>
      </c>
      <c r="AK50" s="10">
        <v>0</v>
      </c>
      <c r="AL50" s="10">
        <v>0</v>
      </c>
      <c r="AM50" s="10">
        <v>0</v>
      </c>
      <c r="AN50" s="9">
        <v>0</v>
      </c>
      <c r="AO50" s="10">
        <f>[2]J0423_1057000128184_01_0_69_2!AA49</f>
        <v>2.3446500000000001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9">
        <v>0</v>
      </c>
      <c r="AV50" s="10">
        <f>[3]J0423_1057000128184_01_0_69_3!Z49</f>
        <v>2.2658559999999999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9">
        <v>0</v>
      </c>
      <c r="BC50" s="10">
        <f>[3]J0423_1057000128184_01_0_69_3!AA49</f>
        <v>2.5437059999999998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9">
        <v>0</v>
      </c>
      <c r="BJ50" s="10">
        <f>[4]J0423_1057000128184_01_0_69_4!Z49</f>
        <v>2.7548840000000001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9">
        <v>0</v>
      </c>
      <c r="BQ50" s="10">
        <f>[4]J0423_1057000128184_01_0_69_4!AA49</f>
        <v>0</v>
      </c>
      <c r="BR50" s="10">
        <v>0</v>
      </c>
      <c r="BS50" s="10">
        <v>0</v>
      </c>
      <c r="BT50" s="10">
        <v>0</v>
      </c>
      <c r="BU50" s="10">
        <v>0</v>
      </c>
      <c r="BV50" s="10">
        <v>0</v>
      </c>
      <c r="BW50" s="9">
        <v>0</v>
      </c>
      <c r="BX50" s="10">
        <f t="shared" si="56"/>
        <v>9.3072960000000009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9">
        <v>0</v>
      </c>
      <c r="CE50" s="10">
        <f t="shared" si="57"/>
        <v>7.0390540000000001</v>
      </c>
      <c r="CF50" s="10">
        <v>0</v>
      </c>
      <c r="CG50" s="10">
        <v>0</v>
      </c>
      <c r="CH50" s="10">
        <v>0</v>
      </c>
      <c r="CI50" s="10">
        <v>0</v>
      </c>
      <c r="CJ50" s="10">
        <v>0</v>
      </c>
      <c r="CK50" s="9">
        <v>0</v>
      </c>
      <c r="CL50" s="8" t="s">
        <v>31</v>
      </c>
    </row>
    <row r="51" spans="1:90" s="15" customFormat="1" ht="32.25" thickBot="1" x14ac:dyDescent="0.3">
      <c r="A51" s="9" t="s">
        <v>30</v>
      </c>
      <c r="B51" s="8" t="s">
        <v>38</v>
      </c>
      <c r="C51" s="9" t="s">
        <v>37</v>
      </c>
      <c r="D51" s="10">
        <f t="shared" si="54"/>
        <v>0</v>
      </c>
      <c r="E51" s="10">
        <f t="shared" si="55"/>
        <v>3.2271439499999999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9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9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9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9">
        <v>0</v>
      </c>
      <c r="AH51" s="10">
        <f>[2]J0423_1057000128184_01_0_69_2!Z50</f>
        <v>0</v>
      </c>
      <c r="AI51" s="10">
        <v>0</v>
      </c>
      <c r="AJ51" s="10">
        <v>0</v>
      </c>
      <c r="AK51" s="10">
        <v>0</v>
      </c>
      <c r="AL51" s="10">
        <v>0</v>
      </c>
      <c r="AM51" s="10">
        <v>0</v>
      </c>
      <c r="AN51" s="9">
        <v>0</v>
      </c>
      <c r="AO51" s="10">
        <f>[2]J0423_1057000128184_01_0_69_2!AA50</f>
        <v>3.2271439499999999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9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9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9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9">
        <v>0</v>
      </c>
      <c r="BQ51" s="10">
        <f>[4]J0423_1057000128184_01_0_69_4!AA50</f>
        <v>0</v>
      </c>
      <c r="BR51" s="10">
        <v>0</v>
      </c>
      <c r="BS51" s="10">
        <v>0</v>
      </c>
      <c r="BT51" s="10">
        <v>0</v>
      </c>
      <c r="BU51" s="10">
        <v>0</v>
      </c>
      <c r="BV51" s="10">
        <v>0</v>
      </c>
      <c r="BW51" s="9">
        <v>0</v>
      </c>
      <c r="BX51" s="10">
        <f t="shared" si="56"/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0</v>
      </c>
      <c r="CD51" s="9">
        <v>0</v>
      </c>
      <c r="CE51" s="10">
        <f t="shared" si="57"/>
        <v>3.2271439499999999</v>
      </c>
      <c r="CF51" s="10">
        <v>0</v>
      </c>
      <c r="CG51" s="10">
        <v>0</v>
      </c>
      <c r="CH51" s="10">
        <v>0</v>
      </c>
      <c r="CI51" s="10">
        <v>0</v>
      </c>
      <c r="CJ51" s="10">
        <v>0</v>
      </c>
      <c r="CK51" s="9">
        <v>0</v>
      </c>
      <c r="CL51" s="8" t="s">
        <v>27</v>
      </c>
    </row>
    <row r="52" spans="1:90" s="15" customFormat="1" ht="48" thickBot="1" x14ac:dyDescent="0.3">
      <c r="A52" s="9" t="s">
        <v>30</v>
      </c>
      <c r="B52" s="8" t="s">
        <v>36</v>
      </c>
      <c r="C52" s="9" t="s">
        <v>35</v>
      </c>
      <c r="D52" s="10">
        <f t="shared" si="54"/>
        <v>0.40654999999999997</v>
      </c>
      <c r="E52" s="10">
        <f t="shared" si="55"/>
        <v>0.30666000000000004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9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9">
        <v>0</v>
      </c>
      <c r="T52" s="10">
        <f>[1]J0423_1057000128184_01_0_69_1!Z51</f>
        <v>9.5000000000000001E-2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10">
        <f>[1]J0423_1057000128184_01_0_69_1!AA51</f>
        <v>9.8100000000000007E-2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10">
        <f>[2]J0423_1057000128184_01_0_69_2!Z51</f>
        <v>9.8760000000000001E-2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9">
        <v>0</v>
      </c>
      <c r="AO52" s="10">
        <f>[2]J0423_1057000128184_01_0_69_2!AA51</f>
        <v>0.10233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9">
        <v>0</v>
      </c>
      <c r="AV52" s="10">
        <f>[3]J0423_1057000128184_01_0_69_3!Z50</f>
        <v>0.10251</v>
      </c>
      <c r="AW52" s="10">
        <v>0</v>
      </c>
      <c r="AX52" s="10">
        <v>0</v>
      </c>
      <c r="AY52" s="10">
        <v>0</v>
      </c>
      <c r="AZ52" s="10">
        <v>0</v>
      </c>
      <c r="BA52" s="10">
        <v>0</v>
      </c>
      <c r="BB52" s="9">
        <v>0</v>
      </c>
      <c r="BC52" s="10">
        <f>[3]J0423_1057000128184_01_0_69_3!AA50</f>
        <v>0.10623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9">
        <v>0</v>
      </c>
      <c r="BJ52" s="10">
        <f>[4]J0423_1057000128184_01_0_69_4!Z50</f>
        <v>0.11028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9">
        <v>0</v>
      </c>
      <c r="BQ52" s="10">
        <f>[4]J0423_1057000128184_01_0_69_4!AA50</f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9">
        <v>0</v>
      </c>
      <c r="BX52" s="10">
        <f t="shared" si="56"/>
        <v>0.40654999999999997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9">
        <v>0</v>
      </c>
      <c r="CE52" s="10">
        <f t="shared" si="57"/>
        <v>0.30666000000000004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9">
        <v>0</v>
      </c>
      <c r="CL52" s="8" t="s">
        <v>34</v>
      </c>
    </row>
    <row r="53" spans="1:90" s="15" customFormat="1" ht="48" thickBot="1" x14ac:dyDescent="0.3">
      <c r="A53" s="9" t="s">
        <v>30</v>
      </c>
      <c r="B53" s="8" t="s">
        <v>33</v>
      </c>
      <c r="C53" s="9" t="s">
        <v>32</v>
      </c>
      <c r="D53" s="10">
        <f t="shared" si="54"/>
        <v>6.1022179999999997</v>
      </c>
      <c r="E53" s="10">
        <f t="shared" si="55"/>
        <v>5.2504140000000001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9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9">
        <v>0</v>
      </c>
      <c r="T53" s="10">
        <f>[1]J0423_1057000128184_01_0_69_1!Z52</f>
        <v>1.265898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10">
        <f>[1]J0423_1057000128184_01_0_69_1!AA52</f>
        <v>1.2944640000000001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10">
        <f>[2]J0423_1057000128184_01_0_69_2!Z52</f>
        <v>1.313736</v>
      </c>
      <c r="AI53" s="10">
        <v>0</v>
      </c>
      <c r="AJ53" s="10">
        <v>0</v>
      </c>
      <c r="AK53" s="10">
        <v>0</v>
      </c>
      <c r="AL53" s="10">
        <v>0</v>
      </c>
      <c r="AM53" s="10">
        <v>0</v>
      </c>
      <c r="AN53" s="9">
        <v>0</v>
      </c>
      <c r="AO53" s="10">
        <f>[2]J0423_1057000128184_01_0_69_2!AA52</f>
        <v>1.96245</v>
      </c>
      <c r="AP53" s="10">
        <v>0</v>
      </c>
      <c r="AQ53" s="10">
        <v>0</v>
      </c>
      <c r="AR53" s="10">
        <v>0</v>
      </c>
      <c r="AS53" s="10">
        <v>0</v>
      </c>
      <c r="AT53" s="10">
        <v>0</v>
      </c>
      <c r="AU53" s="9">
        <v>0</v>
      </c>
      <c r="AV53" s="10">
        <f>[3]J0423_1057000128184_01_0_69_3!Z51</f>
        <v>1.3635839999999999</v>
      </c>
      <c r="AW53" s="10">
        <v>0</v>
      </c>
      <c r="AX53" s="10">
        <v>0</v>
      </c>
      <c r="AY53" s="10">
        <v>0</v>
      </c>
      <c r="AZ53" s="10">
        <v>0</v>
      </c>
      <c r="BA53" s="10">
        <v>0</v>
      </c>
      <c r="BB53" s="9">
        <v>0</v>
      </c>
      <c r="BC53" s="10">
        <f>[3]J0423_1057000128184_01_0_69_3!AA51</f>
        <v>1.9935</v>
      </c>
      <c r="BD53" s="10">
        <v>0</v>
      </c>
      <c r="BE53" s="10">
        <v>0</v>
      </c>
      <c r="BF53" s="10">
        <v>0</v>
      </c>
      <c r="BG53" s="10">
        <v>0</v>
      </c>
      <c r="BH53" s="10">
        <v>0</v>
      </c>
      <c r="BI53" s="9">
        <v>0</v>
      </c>
      <c r="BJ53" s="10">
        <f>[4]J0423_1057000128184_01_0_69_4!Z51</f>
        <v>2.1589999999999998</v>
      </c>
      <c r="BK53" s="10">
        <v>0</v>
      </c>
      <c r="BL53" s="10">
        <v>0</v>
      </c>
      <c r="BM53" s="10">
        <v>0</v>
      </c>
      <c r="BN53" s="10">
        <v>0</v>
      </c>
      <c r="BO53" s="10">
        <v>0</v>
      </c>
      <c r="BP53" s="9">
        <v>0</v>
      </c>
      <c r="BQ53" s="10">
        <f>[4]J0423_1057000128184_01_0_69_4!AA51</f>
        <v>0</v>
      </c>
      <c r="BR53" s="10">
        <v>0</v>
      </c>
      <c r="BS53" s="10">
        <v>0</v>
      </c>
      <c r="BT53" s="10">
        <v>0</v>
      </c>
      <c r="BU53" s="10">
        <v>0</v>
      </c>
      <c r="BV53" s="10">
        <v>0</v>
      </c>
      <c r="BW53" s="9">
        <v>0</v>
      </c>
      <c r="BX53" s="10">
        <f t="shared" si="56"/>
        <v>6.1022179999999997</v>
      </c>
      <c r="BY53" s="10">
        <v>0</v>
      </c>
      <c r="BZ53" s="10">
        <v>0</v>
      </c>
      <c r="CA53" s="10">
        <v>0</v>
      </c>
      <c r="CB53" s="10">
        <v>0</v>
      </c>
      <c r="CC53" s="10">
        <v>0</v>
      </c>
      <c r="CD53" s="9">
        <v>0</v>
      </c>
      <c r="CE53" s="10">
        <f t="shared" si="57"/>
        <v>5.2504140000000001</v>
      </c>
      <c r="CF53" s="10">
        <v>0</v>
      </c>
      <c r="CG53" s="10">
        <v>0</v>
      </c>
      <c r="CH53" s="10">
        <v>0</v>
      </c>
      <c r="CI53" s="10">
        <v>0</v>
      </c>
      <c r="CJ53" s="10">
        <v>0</v>
      </c>
      <c r="CK53" s="9">
        <v>0</v>
      </c>
      <c r="CL53" s="8" t="s">
        <v>31</v>
      </c>
    </row>
    <row r="54" spans="1:90" s="15" customFormat="1" ht="16.5" thickBot="1" x14ac:dyDescent="0.3">
      <c r="A54" s="9" t="s">
        <v>30</v>
      </c>
      <c r="B54" s="8" t="s">
        <v>29</v>
      </c>
      <c r="C54" s="9" t="s">
        <v>28</v>
      </c>
      <c r="D54" s="10">
        <f t="shared" si="54"/>
        <v>0</v>
      </c>
      <c r="E54" s="10">
        <f t="shared" si="55"/>
        <v>46.534796679999999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9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9">
        <v>0</v>
      </c>
      <c r="T54" s="10">
        <f>[1]J0423_1057000128184_01_0_69_1!Z53</f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10">
        <f>[1]J0423_1057000128184_01_0_69_1!AA53</f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10">
        <f>[2]J0423_1057000128184_01_0_69_2!Z53</f>
        <v>0</v>
      </c>
      <c r="AI54" s="10">
        <v>0</v>
      </c>
      <c r="AJ54" s="10">
        <v>0</v>
      </c>
      <c r="AK54" s="10">
        <v>0</v>
      </c>
      <c r="AL54" s="10">
        <v>0</v>
      </c>
      <c r="AM54" s="10">
        <v>0</v>
      </c>
      <c r="AN54" s="9">
        <v>0</v>
      </c>
      <c r="AO54" s="10">
        <f>[2]J0423_1057000128184_01_0_69_2!AA53</f>
        <v>46.534796679999999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9">
        <v>0</v>
      </c>
      <c r="AV54" s="10">
        <f>[3]J0423_1057000128184_01_0_69_3!Z52</f>
        <v>0</v>
      </c>
      <c r="AW54" s="10">
        <v>0</v>
      </c>
      <c r="AX54" s="10">
        <v>0</v>
      </c>
      <c r="AY54" s="10">
        <v>0</v>
      </c>
      <c r="AZ54" s="10">
        <v>0</v>
      </c>
      <c r="BA54" s="10">
        <v>0</v>
      </c>
      <c r="BB54" s="9">
        <v>0</v>
      </c>
      <c r="BC54" s="10">
        <f>[3]J0423_1057000128184_01_0_69_3!AA52</f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9">
        <v>0</v>
      </c>
      <c r="BJ54" s="10">
        <f>[4]J0423_1057000128184_01_0_69_4!Z52</f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9">
        <v>0</v>
      </c>
      <c r="BQ54" s="10">
        <f>[4]J0423_1057000128184_01_0_69_4!AA52</f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9">
        <v>0</v>
      </c>
      <c r="BX54" s="10">
        <f t="shared" si="56"/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9">
        <v>0</v>
      </c>
      <c r="CE54" s="10">
        <f t="shared" si="57"/>
        <v>46.534796679999999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9">
        <v>0</v>
      </c>
      <c r="CL54" s="8" t="s">
        <v>27</v>
      </c>
    </row>
    <row r="55" spans="1:90" s="15" customFormat="1" ht="33.75" thickBot="1" x14ac:dyDescent="0.3">
      <c r="A55" s="12" t="s">
        <v>26</v>
      </c>
      <c r="B55" s="16" t="s">
        <v>25</v>
      </c>
      <c r="C55" s="12" t="s">
        <v>0</v>
      </c>
      <c r="D55" s="13">
        <f t="shared" ref="D55:AI55" si="58">D56+D57+D58+D59</f>
        <v>0</v>
      </c>
      <c r="E55" s="13">
        <f t="shared" si="58"/>
        <v>0</v>
      </c>
      <c r="F55" s="13">
        <f t="shared" si="58"/>
        <v>0</v>
      </c>
      <c r="G55" s="13">
        <f t="shared" si="58"/>
        <v>0</v>
      </c>
      <c r="H55" s="13">
        <f t="shared" si="58"/>
        <v>0</v>
      </c>
      <c r="I55" s="13">
        <f t="shared" si="58"/>
        <v>0</v>
      </c>
      <c r="J55" s="13">
        <f t="shared" si="58"/>
        <v>0</v>
      </c>
      <c r="K55" s="13">
        <f t="shared" si="58"/>
        <v>0</v>
      </c>
      <c r="L55" s="22">
        <f t="shared" si="58"/>
        <v>0</v>
      </c>
      <c r="M55" s="13">
        <f t="shared" si="58"/>
        <v>0</v>
      </c>
      <c r="N55" s="13">
        <f t="shared" si="58"/>
        <v>0</v>
      </c>
      <c r="O55" s="13">
        <f t="shared" si="58"/>
        <v>0</v>
      </c>
      <c r="P55" s="13">
        <f t="shared" si="58"/>
        <v>0</v>
      </c>
      <c r="Q55" s="13">
        <f t="shared" si="58"/>
        <v>0</v>
      </c>
      <c r="R55" s="13">
        <f t="shared" si="58"/>
        <v>0</v>
      </c>
      <c r="S55" s="22">
        <f t="shared" si="58"/>
        <v>0</v>
      </c>
      <c r="T55" s="13">
        <f t="shared" si="58"/>
        <v>0</v>
      </c>
      <c r="U55" s="13">
        <f t="shared" si="58"/>
        <v>0</v>
      </c>
      <c r="V55" s="13">
        <f t="shared" si="58"/>
        <v>0</v>
      </c>
      <c r="W55" s="13">
        <f t="shared" si="58"/>
        <v>0</v>
      </c>
      <c r="X55" s="13">
        <f t="shared" si="58"/>
        <v>0</v>
      </c>
      <c r="Y55" s="13">
        <f t="shared" si="58"/>
        <v>0</v>
      </c>
      <c r="Z55" s="22">
        <f t="shared" si="58"/>
        <v>0</v>
      </c>
      <c r="AA55" s="13">
        <f t="shared" si="58"/>
        <v>0</v>
      </c>
      <c r="AB55" s="13">
        <f t="shared" si="58"/>
        <v>0</v>
      </c>
      <c r="AC55" s="13">
        <f t="shared" si="58"/>
        <v>0</v>
      </c>
      <c r="AD55" s="13">
        <f t="shared" si="58"/>
        <v>0</v>
      </c>
      <c r="AE55" s="13">
        <f t="shared" si="58"/>
        <v>0</v>
      </c>
      <c r="AF55" s="13">
        <f t="shared" si="58"/>
        <v>0</v>
      </c>
      <c r="AG55" s="22">
        <f t="shared" si="58"/>
        <v>0</v>
      </c>
      <c r="AH55" s="13">
        <f t="shared" si="58"/>
        <v>0</v>
      </c>
      <c r="AI55" s="13">
        <f t="shared" si="58"/>
        <v>0</v>
      </c>
      <c r="AJ55" s="13">
        <f t="shared" ref="AJ55:BO55" si="59">AJ56+AJ57+AJ58+AJ59</f>
        <v>0</v>
      </c>
      <c r="AK55" s="13">
        <f t="shared" si="59"/>
        <v>0</v>
      </c>
      <c r="AL55" s="13">
        <f t="shared" si="59"/>
        <v>0</v>
      </c>
      <c r="AM55" s="13">
        <f t="shared" si="59"/>
        <v>0</v>
      </c>
      <c r="AN55" s="22">
        <f t="shared" si="59"/>
        <v>0</v>
      </c>
      <c r="AO55" s="13">
        <f t="shared" si="59"/>
        <v>0</v>
      </c>
      <c r="AP55" s="13">
        <f t="shared" si="59"/>
        <v>0</v>
      </c>
      <c r="AQ55" s="13">
        <f t="shared" si="59"/>
        <v>0</v>
      </c>
      <c r="AR55" s="13">
        <f t="shared" si="59"/>
        <v>0</v>
      </c>
      <c r="AS55" s="13">
        <f t="shared" si="59"/>
        <v>0</v>
      </c>
      <c r="AT55" s="13">
        <f t="shared" si="59"/>
        <v>0</v>
      </c>
      <c r="AU55" s="22">
        <f t="shared" si="59"/>
        <v>0</v>
      </c>
      <c r="AV55" s="13">
        <f t="shared" si="59"/>
        <v>0</v>
      </c>
      <c r="AW55" s="13">
        <f t="shared" si="59"/>
        <v>0</v>
      </c>
      <c r="AX55" s="13">
        <f t="shared" si="59"/>
        <v>0</v>
      </c>
      <c r="AY55" s="13">
        <f t="shared" si="59"/>
        <v>0</v>
      </c>
      <c r="AZ55" s="13">
        <f t="shared" si="59"/>
        <v>0</v>
      </c>
      <c r="BA55" s="13">
        <f t="shared" si="59"/>
        <v>0</v>
      </c>
      <c r="BB55" s="22">
        <f t="shared" si="59"/>
        <v>0</v>
      </c>
      <c r="BC55" s="13">
        <f t="shared" si="59"/>
        <v>0</v>
      </c>
      <c r="BD55" s="13">
        <f t="shared" si="59"/>
        <v>0</v>
      </c>
      <c r="BE55" s="13">
        <f t="shared" si="59"/>
        <v>0</v>
      </c>
      <c r="BF55" s="13">
        <f t="shared" si="59"/>
        <v>0</v>
      </c>
      <c r="BG55" s="13">
        <f t="shared" si="59"/>
        <v>0</v>
      </c>
      <c r="BH55" s="13">
        <f t="shared" si="59"/>
        <v>0</v>
      </c>
      <c r="BI55" s="22">
        <f t="shared" si="59"/>
        <v>0</v>
      </c>
      <c r="BJ55" s="13">
        <f t="shared" si="59"/>
        <v>0</v>
      </c>
      <c r="BK55" s="13">
        <f t="shared" si="59"/>
        <v>0</v>
      </c>
      <c r="BL55" s="13">
        <f t="shared" si="59"/>
        <v>0</v>
      </c>
      <c r="BM55" s="13">
        <f t="shared" si="59"/>
        <v>0</v>
      </c>
      <c r="BN55" s="13">
        <f t="shared" si="59"/>
        <v>0</v>
      </c>
      <c r="BO55" s="13">
        <f t="shared" si="59"/>
        <v>0</v>
      </c>
      <c r="BP55" s="22">
        <f t="shared" ref="BP55:CU55" si="60">BP56+BP57+BP58+BP59</f>
        <v>0</v>
      </c>
      <c r="BQ55" s="13">
        <f t="shared" si="60"/>
        <v>0</v>
      </c>
      <c r="BR55" s="13">
        <f t="shared" si="60"/>
        <v>0</v>
      </c>
      <c r="BS55" s="13">
        <f t="shared" si="60"/>
        <v>0</v>
      </c>
      <c r="BT55" s="13">
        <f t="shared" si="60"/>
        <v>0</v>
      </c>
      <c r="BU55" s="13">
        <f t="shared" si="60"/>
        <v>0</v>
      </c>
      <c r="BV55" s="13">
        <f t="shared" si="60"/>
        <v>0</v>
      </c>
      <c r="BW55" s="22">
        <f t="shared" si="60"/>
        <v>0</v>
      </c>
      <c r="BX55" s="13">
        <f t="shared" si="60"/>
        <v>0</v>
      </c>
      <c r="BY55" s="13">
        <f t="shared" si="60"/>
        <v>0</v>
      </c>
      <c r="BZ55" s="13">
        <f t="shared" si="60"/>
        <v>0</v>
      </c>
      <c r="CA55" s="13">
        <f t="shared" si="60"/>
        <v>0</v>
      </c>
      <c r="CB55" s="13">
        <f t="shared" si="60"/>
        <v>0</v>
      </c>
      <c r="CC55" s="13">
        <f t="shared" si="60"/>
        <v>0</v>
      </c>
      <c r="CD55" s="22">
        <f t="shared" si="60"/>
        <v>0</v>
      </c>
      <c r="CE55" s="13">
        <f t="shared" si="60"/>
        <v>0</v>
      </c>
      <c r="CF55" s="13">
        <f t="shared" si="60"/>
        <v>0</v>
      </c>
      <c r="CG55" s="13">
        <f t="shared" si="60"/>
        <v>0</v>
      </c>
      <c r="CH55" s="13">
        <f t="shared" si="60"/>
        <v>0</v>
      </c>
      <c r="CI55" s="13">
        <f t="shared" si="60"/>
        <v>0</v>
      </c>
      <c r="CJ55" s="13">
        <f t="shared" si="60"/>
        <v>0</v>
      </c>
      <c r="CK55" s="22">
        <f t="shared" si="60"/>
        <v>0</v>
      </c>
      <c r="CL55" s="12"/>
    </row>
    <row r="56" spans="1:90" s="15" customFormat="1" ht="33.75" thickBot="1" x14ac:dyDescent="0.3">
      <c r="A56" s="19" t="s">
        <v>24</v>
      </c>
      <c r="B56" s="21" t="s">
        <v>23</v>
      </c>
      <c r="C56" s="19" t="s">
        <v>0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0</v>
      </c>
      <c r="AY56" s="19">
        <v>0</v>
      </c>
      <c r="AZ56" s="19">
        <v>0</v>
      </c>
      <c r="BA56" s="19">
        <v>0</v>
      </c>
      <c r="BB56" s="19">
        <v>0</v>
      </c>
      <c r="BC56" s="19">
        <v>0</v>
      </c>
      <c r="BD56" s="19">
        <v>0</v>
      </c>
      <c r="BE56" s="19"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v>0</v>
      </c>
      <c r="BO56" s="19">
        <v>0</v>
      </c>
      <c r="BP56" s="19">
        <v>0</v>
      </c>
      <c r="BQ56" s="19">
        <v>0</v>
      </c>
      <c r="BR56" s="19">
        <v>0</v>
      </c>
      <c r="BS56" s="19">
        <v>0</v>
      </c>
      <c r="BT56" s="19">
        <v>0</v>
      </c>
      <c r="BU56" s="19">
        <v>0</v>
      </c>
      <c r="BV56" s="19">
        <v>0</v>
      </c>
      <c r="BW56" s="19">
        <v>0</v>
      </c>
      <c r="BX56" s="19">
        <v>0</v>
      </c>
      <c r="BY56" s="19">
        <v>0</v>
      </c>
      <c r="BZ56" s="19">
        <v>0</v>
      </c>
      <c r="CA56" s="19">
        <v>0</v>
      </c>
      <c r="CB56" s="19">
        <v>0</v>
      </c>
      <c r="CC56" s="19">
        <v>0</v>
      </c>
      <c r="CD56" s="19">
        <v>0</v>
      </c>
      <c r="CE56" s="19">
        <v>0</v>
      </c>
      <c r="CF56" s="19">
        <v>0</v>
      </c>
      <c r="CG56" s="19">
        <v>0</v>
      </c>
      <c r="CH56" s="19">
        <v>0</v>
      </c>
      <c r="CI56" s="19">
        <v>0</v>
      </c>
      <c r="CJ56" s="19">
        <v>0</v>
      </c>
      <c r="CK56" s="19">
        <v>0</v>
      </c>
      <c r="CL56" s="19"/>
    </row>
    <row r="57" spans="1:90" s="15" customFormat="1" ht="33.75" thickBot="1" x14ac:dyDescent="0.3">
      <c r="A57" s="19" t="s">
        <v>22</v>
      </c>
      <c r="B57" s="21" t="s">
        <v>21</v>
      </c>
      <c r="C57" s="19" t="s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  <c r="AQ57" s="19">
        <v>0</v>
      </c>
      <c r="AR57" s="19">
        <v>0</v>
      </c>
      <c r="AS57" s="19">
        <v>0</v>
      </c>
      <c r="AT57" s="19">
        <v>0</v>
      </c>
      <c r="AU57" s="19">
        <v>0</v>
      </c>
      <c r="AV57" s="19">
        <v>0</v>
      </c>
      <c r="AW57" s="19">
        <v>0</v>
      </c>
      <c r="AX57" s="19">
        <v>0</v>
      </c>
      <c r="AY57" s="19">
        <v>0</v>
      </c>
      <c r="AZ57" s="19">
        <v>0</v>
      </c>
      <c r="BA57" s="19">
        <v>0</v>
      </c>
      <c r="BB57" s="19">
        <v>0</v>
      </c>
      <c r="BC57" s="19">
        <v>0</v>
      </c>
      <c r="BD57" s="19">
        <v>0</v>
      </c>
      <c r="BE57" s="19">
        <v>0</v>
      </c>
      <c r="BF57" s="19">
        <v>0</v>
      </c>
      <c r="BG57" s="19">
        <v>0</v>
      </c>
      <c r="BH57" s="19">
        <v>0</v>
      </c>
      <c r="BI57" s="19">
        <v>0</v>
      </c>
      <c r="BJ57" s="19">
        <v>0</v>
      </c>
      <c r="BK57" s="19">
        <v>0</v>
      </c>
      <c r="BL57" s="19">
        <v>0</v>
      </c>
      <c r="BM57" s="19">
        <v>0</v>
      </c>
      <c r="BN57" s="19">
        <v>0</v>
      </c>
      <c r="BO57" s="19">
        <v>0</v>
      </c>
      <c r="BP57" s="19">
        <v>0</v>
      </c>
      <c r="BQ57" s="19">
        <v>0</v>
      </c>
      <c r="BR57" s="19">
        <v>0</v>
      </c>
      <c r="BS57" s="19">
        <v>0</v>
      </c>
      <c r="BT57" s="19">
        <v>0</v>
      </c>
      <c r="BU57" s="19">
        <v>0</v>
      </c>
      <c r="BV57" s="19">
        <v>0</v>
      </c>
      <c r="BW57" s="19">
        <v>0</v>
      </c>
      <c r="BX57" s="19">
        <v>0</v>
      </c>
      <c r="BY57" s="19">
        <v>0</v>
      </c>
      <c r="BZ57" s="19">
        <v>0</v>
      </c>
      <c r="CA57" s="19">
        <v>0</v>
      </c>
      <c r="CB57" s="19">
        <v>0</v>
      </c>
      <c r="CC57" s="19">
        <v>0</v>
      </c>
      <c r="CD57" s="19">
        <v>0</v>
      </c>
      <c r="CE57" s="19">
        <v>0</v>
      </c>
      <c r="CF57" s="19">
        <v>0</v>
      </c>
      <c r="CG57" s="19">
        <v>0</v>
      </c>
      <c r="CH57" s="19">
        <v>0</v>
      </c>
      <c r="CI57" s="19">
        <v>0</v>
      </c>
      <c r="CJ57" s="19">
        <v>0</v>
      </c>
      <c r="CK57" s="19">
        <v>0</v>
      </c>
      <c r="CL57" s="19"/>
    </row>
    <row r="58" spans="1:90" s="15" customFormat="1" ht="33.75" thickBot="1" x14ac:dyDescent="0.3">
      <c r="A58" s="19" t="s">
        <v>20</v>
      </c>
      <c r="B58" s="21" t="s">
        <v>19</v>
      </c>
      <c r="C58" s="19" t="s">
        <v>0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0</v>
      </c>
      <c r="AB58" s="20">
        <v>0</v>
      </c>
      <c r="AC58" s="20">
        <v>0</v>
      </c>
      <c r="AD58" s="20">
        <v>0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v>0</v>
      </c>
      <c r="AO58" s="20">
        <v>0</v>
      </c>
      <c r="AP58" s="20">
        <v>0</v>
      </c>
      <c r="AQ58" s="20">
        <v>0</v>
      </c>
      <c r="AR58" s="20">
        <v>0</v>
      </c>
      <c r="AS58" s="20">
        <v>0</v>
      </c>
      <c r="AT58" s="20"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v>0</v>
      </c>
      <c r="BZ58" s="20">
        <v>0</v>
      </c>
      <c r="CA58" s="20">
        <v>0</v>
      </c>
      <c r="CB58" s="20">
        <v>0</v>
      </c>
      <c r="CC58" s="20">
        <v>0</v>
      </c>
      <c r="CD58" s="20">
        <v>0</v>
      </c>
      <c r="CE58" s="20">
        <v>0</v>
      </c>
      <c r="CF58" s="20">
        <v>0</v>
      </c>
      <c r="CG58" s="20">
        <v>0</v>
      </c>
      <c r="CH58" s="20">
        <v>0</v>
      </c>
      <c r="CI58" s="20">
        <v>0</v>
      </c>
      <c r="CJ58" s="20">
        <v>0</v>
      </c>
      <c r="CK58" s="20">
        <v>0</v>
      </c>
      <c r="CL58" s="19"/>
    </row>
    <row r="59" spans="1:90" s="15" customFormat="1" ht="33.75" thickBot="1" x14ac:dyDescent="0.3">
      <c r="A59" s="19" t="s">
        <v>18</v>
      </c>
      <c r="B59" s="21" t="s">
        <v>17</v>
      </c>
      <c r="C59" s="19" t="s">
        <v>0</v>
      </c>
      <c r="D59" s="20">
        <f t="shared" ref="D59:AI59" si="61">D60+D61</f>
        <v>0</v>
      </c>
      <c r="E59" s="20">
        <f t="shared" si="61"/>
        <v>0</v>
      </c>
      <c r="F59" s="20">
        <f t="shared" si="61"/>
        <v>0</v>
      </c>
      <c r="G59" s="20">
        <f t="shared" si="61"/>
        <v>0</v>
      </c>
      <c r="H59" s="20">
        <f t="shared" si="61"/>
        <v>0</v>
      </c>
      <c r="I59" s="20">
        <f t="shared" si="61"/>
        <v>0</v>
      </c>
      <c r="J59" s="20">
        <f t="shared" si="61"/>
        <v>0</v>
      </c>
      <c r="K59" s="20">
        <f t="shared" si="61"/>
        <v>0</v>
      </c>
      <c r="L59" s="20">
        <f t="shared" si="61"/>
        <v>0</v>
      </c>
      <c r="M59" s="20">
        <f t="shared" si="61"/>
        <v>0</v>
      </c>
      <c r="N59" s="20">
        <f t="shared" si="61"/>
        <v>0</v>
      </c>
      <c r="O59" s="20">
        <f t="shared" si="61"/>
        <v>0</v>
      </c>
      <c r="P59" s="20">
        <f t="shared" si="61"/>
        <v>0</v>
      </c>
      <c r="Q59" s="20">
        <f t="shared" si="61"/>
        <v>0</v>
      </c>
      <c r="R59" s="20">
        <f t="shared" si="61"/>
        <v>0</v>
      </c>
      <c r="S59" s="20">
        <f t="shared" si="61"/>
        <v>0</v>
      </c>
      <c r="T59" s="20">
        <f t="shared" si="61"/>
        <v>0</v>
      </c>
      <c r="U59" s="20">
        <f t="shared" si="61"/>
        <v>0</v>
      </c>
      <c r="V59" s="20">
        <f t="shared" si="61"/>
        <v>0</v>
      </c>
      <c r="W59" s="20">
        <f t="shared" si="61"/>
        <v>0</v>
      </c>
      <c r="X59" s="20">
        <f t="shared" si="61"/>
        <v>0</v>
      </c>
      <c r="Y59" s="20">
        <f t="shared" si="61"/>
        <v>0</v>
      </c>
      <c r="Z59" s="20">
        <f t="shared" si="61"/>
        <v>0</v>
      </c>
      <c r="AA59" s="20">
        <f t="shared" si="61"/>
        <v>0</v>
      </c>
      <c r="AB59" s="20">
        <f t="shared" si="61"/>
        <v>0</v>
      </c>
      <c r="AC59" s="20">
        <f t="shared" si="61"/>
        <v>0</v>
      </c>
      <c r="AD59" s="20">
        <f t="shared" si="61"/>
        <v>0</v>
      </c>
      <c r="AE59" s="20">
        <f t="shared" si="61"/>
        <v>0</v>
      </c>
      <c r="AF59" s="20">
        <f t="shared" si="61"/>
        <v>0</v>
      </c>
      <c r="AG59" s="20">
        <f t="shared" si="61"/>
        <v>0</v>
      </c>
      <c r="AH59" s="20">
        <f t="shared" si="61"/>
        <v>0</v>
      </c>
      <c r="AI59" s="20">
        <f t="shared" si="61"/>
        <v>0</v>
      </c>
      <c r="AJ59" s="20">
        <f t="shared" ref="AJ59:BO59" si="62">AJ60+AJ61</f>
        <v>0</v>
      </c>
      <c r="AK59" s="20">
        <f t="shared" si="62"/>
        <v>0</v>
      </c>
      <c r="AL59" s="20">
        <f t="shared" si="62"/>
        <v>0</v>
      </c>
      <c r="AM59" s="20">
        <f t="shared" si="62"/>
        <v>0</v>
      </c>
      <c r="AN59" s="20">
        <f t="shared" si="62"/>
        <v>0</v>
      </c>
      <c r="AO59" s="20">
        <f t="shared" si="62"/>
        <v>0</v>
      </c>
      <c r="AP59" s="20">
        <f t="shared" si="62"/>
        <v>0</v>
      </c>
      <c r="AQ59" s="20">
        <f t="shared" si="62"/>
        <v>0</v>
      </c>
      <c r="AR59" s="20">
        <f t="shared" si="62"/>
        <v>0</v>
      </c>
      <c r="AS59" s="20">
        <f t="shared" si="62"/>
        <v>0</v>
      </c>
      <c r="AT59" s="20">
        <f t="shared" si="62"/>
        <v>0</v>
      </c>
      <c r="AU59" s="20">
        <f t="shared" si="62"/>
        <v>0</v>
      </c>
      <c r="AV59" s="20">
        <f t="shared" si="62"/>
        <v>0</v>
      </c>
      <c r="AW59" s="20">
        <f t="shared" si="62"/>
        <v>0</v>
      </c>
      <c r="AX59" s="20">
        <f t="shared" si="62"/>
        <v>0</v>
      </c>
      <c r="AY59" s="20">
        <f t="shared" si="62"/>
        <v>0</v>
      </c>
      <c r="AZ59" s="20">
        <f t="shared" si="62"/>
        <v>0</v>
      </c>
      <c r="BA59" s="20">
        <f t="shared" si="62"/>
        <v>0</v>
      </c>
      <c r="BB59" s="20">
        <f t="shared" si="62"/>
        <v>0</v>
      </c>
      <c r="BC59" s="20">
        <f t="shared" si="62"/>
        <v>0</v>
      </c>
      <c r="BD59" s="20">
        <f t="shared" si="62"/>
        <v>0</v>
      </c>
      <c r="BE59" s="20">
        <f t="shared" si="62"/>
        <v>0</v>
      </c>
      <c r="BF59" s="20">
        <f t="shared" si="62"/>
        <v>0</v>
      </c>
      <c r="BG59" s="20">
        <f t="shared" si="62"/>
        <v>0</v>
      </c>
      <c r="BH59" s="20">
        <f t="shared" si="62"/>
        <v>0</v>
      </c>
      <c r="BI59" s="20">
        <f t="shared" si="62"/>
        <v>0</v>
      </c>
      <c r="BJ59" s="20">
        <f t="shared" si="62"/>
        <v>0</v>
      </c>
      <c r="BK59" s="20">
        <f t="shared" si="62"/>
        <v>0</v>
      </c>
      <c r="BL59" s="20">
        <f t="shared" si="62"/>
        <v>0</v>
      </c>
      <c r="BM59" s="20">
        <f t="shared" si="62"/>
        <v>0</v>
      </c>
      <c r="BN59" s="20">
        <f t="shared" si="62"/>
        <v>0</v>
      </c>
      <c r="BO59" s="20">
        <f t="shared" si="62"/>
        <v>0</v>
      </c>
      <c r="BP59" s="20">
        <f t="shared" ref="BP59:CU59" si="63">BP60+BP61</f>
        <v>0</v>
      </c>
      <c r="BQ59" s="20">
        <f t="shared" si="63"/>
        <v>0</v>
      </c>
      <c r="BR59" s="20">
        <f t="shared" si="63"/>
        <v>0</v>
      </c>
      <c r="BS59" s="20">
        <f t="shared" si="63"/>
        <v>0</v>
      </c>
      <c r="BT59" s="20">
        <f t="shared" si="63"/>
        <v>0</v>
      </c>
      <c r="BU59" s="20">
        <f t="shared" si="63"/>
        <v>0</v>
      </c>
      <c r="BV59" s="20">
        <f t="shared" si="63"/>
        <v>0</v>
      </c>
      <c r="BW59" s="20">
        <f t="shared" si="63"/>
        <v>0</v>
      </c>
      <c r="BX59" s="20">
        <f t="shared" si="63"/>
        <v>0</v>
      </c>
      <c r="BY59" s="20">
        <f t="shared" si="63"/>
        <v>0</v>
      </c>
      <c r="BZ59" s="20">
        <f t="shared" si="63"/>
        <v>0</v>
      </c>
      <c r="CA59" s="20">
        <f t="shared" si="63"/>
        <v>0</v>
      </c>
      <c r="CB59" s="20">
        <f t="shared" si="63"/>
        <v>0</v>
      </c>
      <c r="CC59" s="20">
        <f t="shared" si="63"/>
        <v>0</v>
      </c>
      <c r="CD59" s="20">
        <f t="shared" si="63"/>
        <v>0</v>
      </c>
      <c r="CE59" s="20">
        <f t="shared" si="63"/>
        <v>0</v>
      </c>
      <c r="CF59" s="20">
        <f t="shared" si="63"/>
        <v>0</v>
      </c>
      <c r="CG59" s="20">
        <f t="shared" si="63"/>
        <v>0</v>
      </c>
      <c r="CH59" s="20">
        <f t="shared" si="63"/>
        <v>0</v>
      </c>
      <c r="CI59" s="20">
        <f t="shared" si="63"/>
        <v>0</v>
      </c>
      <c r="CJ59" s="20">
        <f t="shared" si="63"/>
        <v>0</v>
      </c>
      <c r="CK59" s="20">
        <f t="shared" si="63"/>
        <v>0</v>
      </c>
      <c r="CL59" s="19"/>
    </row>
    <row r="60" spans="1:90" s="15" customFormat="1" ht="50.25" thickBot="1" x14ac:dyDescent="0.3">
      <c r="A60" s="17" t="s">
        <v>16</v>
      </c>
      <c r="B60" s="18" t="s">
        <v>15</v>
      </c>
      <c r="C60" s="17" t="s">
        <v>0</v>
      </c>
      <c r="D60" s="17">
        <v>0</v>
      </c>
      <c r="E60" s="17">
        <v>0</v>
      </c>
      <c r="F60" s="17">
        <v>0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</v>
      </c>
      <c r="BG60" s="17">
        <v>0</v>
      </c>
      <c r="BH60" s="17">
        <v>0</v>
      </c>
      <c r="BI60" s="17">
        <v>0</v>
      </c>
      <c r="BJ60" s="17">
        <v>0</v>
      </c>
      <c r="BK60" s="17">
        <v>0</v>
      </c>
      <c r="BL60" s="17">
        <v>0</v>
      </c>
      <c r="BM60" s="17">
        <v>0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7">
        <v>0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</v>
      </c>
      <c r="CK60" s="17">
        <v>0</v>
      </c>
      <c r="CL60" s="17"/>
    </row>
    <row r="61" spans="1:90" s="15" customFormat="1" ht="33.75" thickBot="1" x14ac:dyDescent="0.3">
      <c r="A61" s="17" t="s">
        <v>14</v>
      </c>
      <c r="B61" s="18" t="s">
        <v>13</v>
      </c>
      <c r="C61" s="17" t="s">
        <v>0</v>
      </c>
      <c r="D61" s="17">
        <v>0</v>
      </c>
      <c r="E61" s="17">
        <v>0</v>
      </c>
      <c r="F61" s="17">
        <v>0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</v>
      </c>
      <c r="BG61" s="17">
        <v>0</v>
      </c>
      <c r="BH61" s="17">
        <v>0</v>
      </c>
      <c r="BI61" s="17">
        <v>0</v>
      </c>
      <c r="BJ61" s="17">
        <v>0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17">
        <v>0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/>
    </row>
    <row r="62" spans="1:90" s="15" customFormat="1" ht="33.75" thickBot="1" x14ac:dyDescent="0.3">
      <c r="A62" s="12" t="s">
        <v>12</v>
      </c>
      <c r="B62" s="16" t="s">
        <v>11</v>
      </c>
      <c r="C62" s="12" t="s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2">
        <v>0</v>
      </c>
      <c r="BT62" s="12">
        <v>0</v>
      </c>
      <c r="BU62" s="12">
        <v>0</v>
      </c>
      <c r="BV62" s="12">
        <v>0</v>
      </c>
      <c r="BW62" s="12">
        <v>0</v>
      </c>
      <c r="BX62" s="12">
        <v>0</v>
      </c>
      <c r="BY62" s="12">
        <v>0</v>
      </c>
      <c r="BZ62" s="12">
        <v>0</v>
      </c>
      <c r="CA62" s="12">
        <v>0</v>
      </c>
      <c r="CB62" s="12">
        <v>0</v>
      </c>
      <c r="CC62" s="12">
        <v>0</v>
      </c>
      <c r="CD62" s="12">
        <v>0</v>
      </c>
      <c r="CE62" s="12">
        <v>0</v>
      </c>
      <c r="CF62" s="12">
        <v>0</v>
      </c>
      <c r="CG62" s="12">
        <v>0</v>
      </c>
      <c r="CH62" s="12">
        <v>0</v>
      </c>
      <c r="CI62" s="12">
        <v>0</v>
      </c>
      <c r="CJ62" s="12">
        <v>0</v>
      </c>
      <c r="CK62" s="12">
        <v>0</v>
      </c>
      <c r="CL62" s="12"/>
    </row>
    <row r="63" spans="1:90" s="2" customFormat="1" ht="33.75" thickBot="1" x14ac:dyDescent="0.3">
      <c r="A63" s="12" t="s">
        <v>6</v>
      </c>
      <c r="B63" s="14" t="s">
        <v>10</v>
      </c>
      <c r="C63" s="12" t="s">
        <v>0</v>
      </c>
      <c r="D63" s="13">
        <f t="shared" ref="D63:AI63" si="64">SUM(D64:D65)</f>
        <v>57.964365310000005</v>
      </c>
      <c r="E63" s="13">
        <f t="shared" si="64"/>
        <v>44.051414039999997</v>
      </c>
      <c r="F63" s="13">
        <f t="shared" si="64"/>
        <v>0</v>
      </c>
      <c r="G63" s="13">
        <f t="shared" si="64"/>
        <v>0</v>
      </c>
      <c r="H63" s="13">
        <f t="shared" si="64"/>
        <v>0</v>
      </c>
      <c r="I63" s="13">
        <f t="shared" si="64"/>
        <v>0</v>
      </c>
      <c r="J63" s="13">
        <f t="shared" si="64"/>
        <v>0</v>
      </c>
      <c r="K63" s="13">
        <f t="shared" si="64"/>
        <v>0</v>
      </c>
      <c r="L63" s="13">
        <f t="shared" si="64"/>
        <v>0</v>
      </c>
      <c r="M63" s="13">
        <f t="shared" si="64"/>
        <v>0</v>
      </c>
      <c r="N63" s="13">
        <f t="shared" si="64"/>
        <v>0</v>
      </c>
      <c r="O63" s="13">
        <f t="shared" si="64"/>
        <v>0</v>
      </c>
      <c r="P63" s="13">
        <f t="shared" si="64"/>
        <v>0</v>
      </c>
      <c r="Q63" s="13">
        <f t="shared" si="64"/>
        <v>0</v>
      </c>
      <c r="R63" s="13">
        <f t="shared" si="64"/>
        <v>0</v>
      </c>
      <c r="S63" s="13">
        <f t="shared" si="64"/>
        <v>0</v>
      </c>
      <c r="T63" s="13">
        <f t="shared" si="64"/>
        <v>0</v>
      </c>
      <c r="U63" s="13">
        <f t="shared" si="64"/>
        <v>31.602917589999997</v>
      </c>
      <c r="V63" s="13">
        <f t="shared" si="64"/>
        <v>0</v>
      </c>
      <c r="W63" s="13">
        <f t="shared" si="64"/>
        <v>0</v>
      </c>
      <c r="X63" s="13">
        <f t="shared" si="64"/>
        <v>0</v>
      </c>
      <c r="Y63" s="13">
        <f t="shared" si="64"/>
        <v>0</v>
      </c>
      <c r="Z63" s="13">
        <f t="shared" si="64"/>
        <v>121</v>
      </c>
      <c r="AA63" s="13">
        <f t="shared" si="64"/>
        <v>0</v>
      </c>
      <c r="AB63" s="13">
        <f t="shared" si="64"/>
        <v>28.011868</v>
      </c>
      <c r="AC63" s="13">
        <f t="shared" si="64"/>
        <v>0</v>
      </c>
      <c r="AD63" s="13">
        <f t="shared" si="64"/>
        <v>0</v>
      </c>
      <c r="AE63" s="13">
        <f t="shared" si="64"/>
        <v>0</v>
      </c>
      <c r="AF63" s="13">
        <f t="shared" si="64"/>
        <v>0</v>
      </c>
      <c r="AG63" s="13">
        <f t="shared" si="64"/>
        <v>117</v>
      </c>
      <c r="AH63" s="13">
        <f t="shared" si="64"/>
        <v>0</v>
      </c>
      <c r="AI63" s="13">
        <f t="shared" si="64"/>
        <v>8.6316158900000008</v>
      </c>
      <c r="AJ63" s="13">
        <f t="shared" ref="AJ63:BO63" si="65">SUM(AJ64:AJ65)</f>
        <v>8.0050249999999998</v>
      </c>
      <c r="AK63" s="13">
        <f t="shared" si="65"/>
        <v>0</v>
      </c>
      <c r="AL63" s="13">
        <f t="shared" si="65"/>
        <v>0</v>
      </c>
      <c r="AM63" s="13">
        <f t="shared" si="65"/>
        <v>0</v>
      </c>
      <c r="AN63" s="13">
        <f t="shared" si="65"/>
        <v>112</v>
      </c>
      <c r="AO63" s="13">
        <f t="shared" si="65"/>
        <v>0</v>
      </c>
      <c r="AP63" s="13">
        <f t="shared" si="65"/>
        <v>8.0050249999999998</v>
      </c>
      <c r="AQ63" s="13">
        <f t="shared" si="65"/>
        <v>0</v>
      </c>
      <c r="AR63" s="13">
        <f t="shared" si="65"/>
        <v>0</v>
      </c>
      <c r="AS63" s="13">
        <f t="shared" si="65"/>
        <v>0</v>
      </c>
      <c r="AT63" s="13">
        <f t="shared" si="65"/>
        <v>0</v>
      </c>
      <c r="AU63" s="13">
        <f t="shared" si="65"/>
        <v>115</v>
      </c>
      <c r="AV63" s="13">
        <f t="shared" si="65"/>
        <v>0</v>
      </c>
      <c r="AW63" s="13">
        <f t="shared" si="65"/>
        <v>9.37392994</v>
      </c>
      <c r="AX63" s="13">
        <f t="shared" si="65"/>
        <v>0</v>
      </c>
      <c r="AY63" s="13">
        <f t="shared" si="65"/>
        <v>0</v>
      </c>
      <c r="AZ63" s="13">
        <f t="shared" si="65"/>
        <v>0</v>
      </c>
      <c r="BA63" s="13">
        <f t="shared" si="65"/>
        <v>0</v>
      </c>
      <c r="BB63" s="13">
        <f t="shared" si="65"/>
        <v>117</v>
      </c>
      <c r="BC63" s="13">
        <f t="shared" si="65"/>
        <v>0</v>
      </c>
      <c r="BD63" s="13">
        <f t="shared" si="65"/>
        <v>8.0345210399999996</v>
      </c>
      <c r="BE63" s="13">
        <f t="shared" si="65"/>
        <v>0</v>
      </c>
      <c r="BF63" s="13">
        <f t="shared" si="65"/>
        <v>0</v>
      </c>
      <c r="BG63" s="13">
        <f t="shared" si="65"/>
        <v>0</v>
      </c>
      <c r="BH63" s="13">
        <f t="shared" si="65"/>
        <v>0</v>
      </c>
      <c r="BI63" s="13">
        <f t="shared" si="65"/>
        <v>111</v>
      </c>
      <c r="BJ63" s="13">
        <f t="shared" si="65"/>
        <v>0</v>
      </c>
      <c r="BK63" s="13">
        <f t="shared" si="65"/>
        <v>8.3559018900000002</v>
      </c>
      <c r="BL63" s="13">
        <f t="shared" si="65"/>
        <v>0</v>
      </c>
      <c r="BM63" s="13">
        <f t="shared" si="65"/>
        <v>0</v>
      </c>
      <c r="BN63" s="13">
        <f t="shared" si="65"/>
        <v>0</v>
      </c>
      <c r="BO63" s="13">
        <f t="shared" si="65"/>
        <v>0</v>
      </c>
      <c r="BP63" s="13">
        <f t="shared" ref="BP63:CU63" si="66">SUM(BP64:BP65)</f>
        <v>112</v>
      </c>
      <c r="BQ63" s="13">
        <f t="shared" si="66"/>
        <v>0</v>
      </c>
      <c r="BR63" s="13">
        <f t="shared" si="66"/>
        <v>0</v>
      </c>
      <c r="BS63" s="13">
        <f t="shared" si="66"/>
        <v>0</v>
      </c>
      <c r="BT63" s="13">
        <f t="shared" si="66"/>
        <v>0</v>
      </c>
      <c r="BU63" s="13">
        <f t="shared" si="66"/>
        <v>0</v>
      </c>
      <c r="BV63" s="13">
        <f t="shared" si="66"/>
        <v>0</v>
      </c>
      <c r="BW63" s="13">
        <f t="shared" si="66"/>
        <v>0</v>
      </c>
      <c r="BX63" s="13">
        <f t="shared" si="66"/>
        <v>0</v>
      </c>
      <c r="BY63" s="13">
        <f t="shared" si="66"/>
        <v>57.964365310000005</v>
      </c>
      <c r="BZ63" s="13">
        <f t="shared" si="66"/>
        <v>0</v>
      </c>
      <c r="CA63" s="13">
        <f t="shared" si="66"/>
        <v>0</v>
      </c>
      <c r="CB63" s="13">
        <f t="shared" si="66"/>
        <v>0</v>
      </c>
      <c r="CC63" s="13">
        <f t="shared" si="66"/>
        <v>0</v>
      </c>
      <c r="CD63" s="13">
        <f t="shared" si="66"/>
        <v>462</v>
      </c>
      <c r="CE63" s="13">
        <f t="shared" si="66"/>
        <v>0</v>
      </c>
      <c r="CF63" s="13">
        <f t="shared" si="66"/>
        <v>44.051414039999997</v>
      </c>
      <c r="CG63" s="13">
        <f t="shared" si="66"/>
        <v>0</v>
      </c>
      <c r="CH63" s="13">
        <f t="shared" si="66"/>
        <v>0</v>
      </c>
      <c r="CI63" s="13">
        <f t="shared" si="66"/>
        <v>0</v>
      </c>
      <c r="CJ63" s="13">
        <f t="shared" si="66"/>
        <v>0</v>
      </c>
      <c r="CK63" s="13">
        <f t="shared" si="66"/>
        <v>343</v>
      </c>
      <c r="CL63" s="12"/>
    </row>
    <row r="64" spans="1:90" s="7" customFormat="1" ht="79.5" thickBot="1" x14ac:dyDescent="0.3">
      <c r="A64" s="9" t="s">
        <v>6</v>
      </c>
      <c r="B64" s="8" t="s">
        <v>9</v>
      </c>
      <c r="C64" s="9" t="s">
        <v>8</v>
      </c>
      <c r="D64" s="10">
        <f>BY64</f>
        <v>34.841867290000003</v>
      </c>
      <c r="E64" s="10">
        <f>CF64</f>
        <v>23.492546039999997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9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9">
        <v>0</v>
      </c>
      <c r="T64" s="10">
        <v>0</v>
      </c>
      <c r="U64" s="10">
        <f>[1]J0423_1057000128184_01_0_69_1!Z62</f>
        <v>8.4804195700000005</v>
      </c>
      <c r="V64" s="10">
        <v>0</v>
      </c>
      <c r="W64" s="10">
        <v>0</v>
      </c>
      <c r="X64" s="10">
        <v>0</v>
      </c>
      <c r="Y64" s="10">
        <v>0</v>
      </c>
      <c r="Z64" s="9">
        <v>115</v>
      </c>
      <c r="AA64" s="10">
        <v>0</v>
      </c>
      <c r="AB64" s="10">
        <f>[1]J0423_1057000128184_01_0_69_1!AA62</f>
        <v>7.4530000000000003</v>
      </c>
      <c r="AC64" s="10">
        <v>0</v>
      </c>
      <c r="AD64" s="10">
        <v>0</v>
      </c>
      <c r="AE64" s="10">
        <v>0</v>
      </c>
      <c r="AF64" s="10">
        <v>0</v>
      </c>
      <c r="AG64" s="9">
        <v>111</v>
      </c>
      <c r="AH64" s="10">
        <v>0</v>
      </c>
      <c r="AI64" s="10">
        <f>[2]J0423_1057000128184_01_0_69_2!Z63</f>
        <v>8.6316158900000008</v>
      </c>
      <c r="AJ64" s="10">
        <f>[2]J0423_1057000128184_01_0_69_2!AA63</f>
        <v>8.0050249999999998</v>
      </c>
      <c r="AK64" s="10">
        <v>0</v>
      </c>
      <c r="AL64" s="10">
        <v>0</v>
      </c>
      <c r="AM64" s="10">
        <v>0</v>
      </c>
      <c r="AN64" s="9">
        <v>112</v>
      </c>
      <c r="AO64" s="10">
        <v>0</v>
      </c>
      <c r="AP64" s="10">
        <f>[2]J0423_1057000128184_01_0_69_2!AA63</f>
        <v>8.0050249999999998</v>
      </c>
      <c r="AQ64" s="10">
        <v>0</v>
      </c>
      <c r="AR64" s="10">
        <v>0</v>
      </c>
      <c r="AS64" s="10">
        <v>0</v>
      </c>
      <c r="AT64" s="10">
        <v>0</v>
      </c>
      <c r="AU64" s="9">
        <v>115</v>
      </c>
      <c r="AV64" s="10">
        <v>0</v>
      </c>
      <c r="AW64" s="10">
        <f>[3]J0423_1057000128184_01_0_69_3!Z61</f>
        <v>9.37392994</v>
      </c>
      <c r="AX64" s="10">
        <v>0</v>
      </c>
      <c r="AY64" s="10">
        <v>0</v>
      </c>
      <c r="AZ64" s="10">
        <v>0</v>
      </c>
      <c r="BA64" s="10">
        <v>0</v>
      </c>
      <c r="BB64" s="9">
        <v>117</v>
      </c>
      <c r="BC64" s="10">
        <v>0</v>
      </c>
      <c r="BD64" s="10">
        <f>[3]J0423_1057000128184_01_0_69_3!AA61</f>
        <v>8.0345210399999996</v>
      </c>
      <c r="BE64" s="10">
        <v>0</v>
      </c>
      <c r="BF64" s="10">
        <v>0</v>
      </c>
      <c r="BG64" s="10">
        <v>0</v>
      </c>
      <c r="BH64" s="10">
        <v>0</v>
      </c>
      <c r="BI64" s="9">
        <v>111</v>
      </c>
      <c r="BJ64" s="10">
        <v>0</v>
      </c>
      <c r="BK64" s="10">
        <f>[4]J0423_1057000128184_01_0_69_4!Z61</f>
        <v>8.3559018900000002</v>
      </c>
      <c r="BL64" s="10">
        <v>0</v>
      </c>
      <c r="BM64" s="10">
        <v>0</v>
      </c>
      <c r="BN64" s="10">
        <v>0</v>
      </c>
      <c r="BO64" s="10">
        <v>0</v>
      </c>
      <c r="BP64" s="9">
        <v>112</v>
      </c>
      <c r="BQ64" s="10">
        <v>0</v>
      </c>
      <c r="BR64" s="10">
        <f>[4]J0423_1057000128184_01_0_69_4!AA61</f>
        <v>0</v>
      </c>
      <c r="BS64" s="10">
        <v>0</v>
      </c>
      <c r="BT64" s="10">
        <v>0</v>
      </c>
      <c r="BU64" s="10">
        <v>0</v>
      </c>
      <c r="BV64" s="10">
        <v>0</v>
      </c>
      <c r="BW64" s="9">
        <v>0</v>
      </c>
      <c r="BX64" s="10">
        <v>0</v>
      </c>
      <c r="BY64" s="10">
        <f>U64+AI64+AW64+BK64</f>
        <v>34.841867290000003</v>
      </c>
      <c r="BZ64" s="10">
        <v>0</v>
      </c>
      <c r="CA64" s="10">
        <v>0</v>
      </c>
      <c r="CB64" s="10">
        <v>0</v>
      </c>
      <c r="CC64" s="10">
        <v>0</v>
      </c>
      <c r="CD64" s="9">
        <f>BP64+BB64+AN64+Z64</f>
        <v>456</v>
      </c>
      <c r="CE64" s="10">
        <v>0</v>
      </c>
      <c r="CF64" s="10">
        <f>BR64+BD64+AP64+AB64</f>
        <v>23.492546039999997</v>
      </c>
      <c r="CG64" s="10">
        <v>0</v>
      </c>
      <c r="CH64" s="10">
        <v>0</v>
      </c>
      <c r="CI64" s="10">
        <v>0</v>
      </c>
      <c r="CJ64" s="10">
        <v>0</v>
      </c>
      <c r="CK64" s="9">
        <f>BW64+BI64+AU64+AG64</f>
        <v>337</v>
      </c>
      <c r="CL64" s="8" t="s">
        <v>7</v>
      </c>
    </row>
    <row r="65" spans="1:90" s="7" customFormat="1" ht="16.5" thickBot="1" x14ac:dyDescent="0.3">
      <c r="A65" s="9" t="s">
        <v>6</v>
      </c>
      <c r="B65" s="11" t="s">
        <v>5</v>
      </c>
      <c r="C65" s="9" t="s">
        <v>4</v>
      </c>
      <c r="D65" s="10">
        <f>BY65</f>
        <v>23.122498019999998</v>
      </c>
      <c r="E65" s="10">
        <f>CF65</f>
        <v>20.558868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9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9">
        <v>0</v>
      </c>
      <c r="T65" s="10">
        <v>0</v>
      </c>
      <c r="U65" s="10">
        <f>[1]J0423_1057000128184_01_0_69_1!Z63</f>
        <v>23.122498019999998</v>
      </c>
      <c r="V65" s="10">
        <v>0</v>
      </c>
      <c r="W65" s="10">
        <v>0</v>
      </c>
      <c r="X65" s="10">
        <v>0</v>
      </c>
      <c r="Y65" s="10">
        <v>0</v>
      </c>
      <c r="Z65" s="9">
        <v>6</v>
      </c>
      <c r="AA65" s="10">
        <v>0</v>
      </c>
      <c r="AB65" s="10">
        <f>[1]J0423_1057000128184_01_0_69_1!AA63</f>
        <v>20.558868</v>
      </c>
      <c r="AC65" s="10">
        <v>0</v>
      </c>
      <c r="AD65" s="10">
        <v>0</v>
      </c>
      <c r="AE65" s="10">
        <v>0</v>
      </c>
      <c r="AF65" s="10">
        <v>0</v>
      </c>
      <c r="AG65" s="9">
        <v>6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9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9"/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9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9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9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9">
        <v>0</v>
      </c>
      <c r="BX65" s="10">
        <v>0</v>
      </c>
      <c r="BY65" s="10">
        <f>U65+AI65+AW65+BK65</f>
        <v>23.122498019999998</v>
      </c>
      <c r="BZ65" s="10">
        <v>0</v>
      </c>
      <c r="CA65" s="10">
        <v>0</v>
      </c>
      <c r="CB65" s="10">
        <v>0</v>
      </c>
      <c r="CC65" s="10">
        <v>0</v>
      </c>
      <c r="CD65" s="9">
        <f>BP65+BB65+AN65+Z65</f>
        <v>6</v>
      </c>
      <c r="CE65" s="10">
        <v>0</v>
      </c>
      <c r="CF65" s="10">
        <f>BR65+BD65+AP65+AB65</f>
        <v>20.558868</v>
      </c>
      <c r="CG65" s="10">
        <v>0</v>
      </c>
      <c r="CH65" s="10">
        <v>0</v>
      </c>
      <c r="CI65" s="10">
        <v>0</v>
      </c>
      <c r="CJ65" s="10">
        <v>0</v>
      </c>
      <c r="CK65" s="9">
        <f>BW65+BI65+AU65+AG65</f>
        <v>6</v>
      </c>
      <c r="CL65" s="8" t="s">
        <v>3</v>
      </c>
    </row>
    <row r="66" spans="1:90" s="2" customFormat="1" ht="38.25" thickBot="1" x14ac:dyDescent="0.3">
      <c r="A66" s="5" t="s">
        <v>2</v>
      </c>
      <c r="B66" s="6" t="s">
        <v>1</v>
      </c>
      <c r="C66" s="5" t="s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/>
    </row>
    <row r="67" spans="1:90" x14ac:dyDescent="0.25">
      <c r="AQ67" s="4"/>
      <c r="AR67" s="4"/>
      <c r="AS67" s="4"/>
      <c r="AT67" s="4"/>
      <c r="AU67" s="4"/>
      <c r="CE67" s="4"/>
      <c r="CF67" s="4"/>
      <c r="CG67" s="4"/>
      <c r="CH67" s="4"/>
      <c r="CI67" s="4"/>
      <c r="CJ67" s="4"/>
      <c r="CK67" s="4"/>
    </row>
  </sheetData>
  <mergeCells count="53">
    <mergeCell ref="A10:AG10"/>
    <mergeCell ref="A12:A16"/>
    <mergeCell ref="B12:B16"/>
    <mergeCell ref="BY15:CD15"/>
    <mergeCell ref="CF15:CK15"/>
    <mergeCell ref="E15:E16"/>
    <mergeCell ref="BD15:BI15"/>
    <mergeCell ref="F12:S13"/>
    <mergeCell ref="F14:L14"/>
    <mergeCell ref="M14:S14"/>
    <mergeCell ref="AH12:CK12"/>
    <mergeCell ref="BX13:CK13"/>
    <mergeCell ref="BJ14:BP14"/>
    <mergeCell ref="BQ14:BW14"/>
    <mergeCell ref="BC14:BI14"/>
    <mergeCell ref="U15:Z15"/>
    <mergeCell ref="C12:C16"/>
    <mergeCell ref="D12:E14"/>
    <mergeCell ref="T12:AG12"/>
    <mergeCell ref="D15:D16"/>
    <mergeCell ref="CL12:CL16"/>
    <mergeCell ref="T13:AG13"/>
    <mergeCell ref="AH13:AU13"/>
    <mergeCell ref="AV13:BI13"/>
    <mergeCell ref="AB15:AG15"/>
    <mergeCell ref="G15:L15"/>
    <mergeCell ref="N15:S15"/>
    <mergeCell ref="AI15:AN15"/>
    <mergeCell ref="BK15:BP15"/>
    <mergeCell ref="BR7:BW7"/>
    <mergeCell ref="CG7:CL7"/>
    <mergeCell ref="AB7:AG7"/>
    <mergeCell ref="BR15:BW15"/>
    <mergeCell ref="AP15:AU15"/>
    <mergeCell ref="AW15:BB15"/>
    <mergeCell ref="BD7:BI7"/>
    <mergeCell ref="A11:CJ11"/>
    <mergeCell ref="BX14:CD14"/>
    <mergeCell ref="CE14:CK14"/>
    <mergeCell ref="T14:Z14"/>
    <mergeCell ref="AA14:AG14"/>
    <mergeCell ref="AH14:AN14"/>
    <mergeCell ref="AO14:AU14"/>
    <mergeCell ref="AV14:BB14"/>
    <mergeCell ref="BJ13:BW13"/>
    <mergeCell ref="CG4:CL4"/>
    <mergeCell ref="AA5:AG5"/>
    <mergeCell ref="BC5:BI5"/>
    <mergeCell ref="BQ5:BW5"/>
    <mergeCell ref="CF5:CL5"/>
    <mergeCell ref="AB4:AG4"/>
    <mergeCell ref="BD4:BI4"/>
    <mergeCell ref="BR4:BW4"/>
  </mergeCells>
  <conditionalFormatting sqref="BP42">
    <cfRule type="expression" dxfId="1" priority="1">
      <formula>CELL("защита",BP42)</formula>
    </cfRule>
  </conditionalFormatting>
  <conditionalFormatting sqref="BP42">
    <cfRule type="expression" dxfId="0" priority="2">
      <formula>ISBLANK(BP42)</formula>
    </cfRule>
  </conditionalFormatting>
  <pageMargins left="0.70866141732283472" right="0.70866141732283472" top="0.74803149606299213" bottom="0.74803149606299213" header="0.31496062992125984" footer="0.31496062992125984"/>
  <pageSetup paperSize="8" scale="51" fitToWidth="2" orientation="landscape" r:id="rId1"/>
  <headerFooter differentFirst="1">
    <oddHeader>&amp;C&amp;P</oddHeader>
  </headerFooter>
  <colBreaks count="3" manualBreakCount="3">
    <brk id="33" max="38" man="1"/>
    <brk id="61" max="38" man="1"/>
    <brk id="75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J0416_1057000128184_04_0_69_0</vt:lpstr>
      <vt:lpstr>J0416_1057000128184_04_0_69_0!Заголовки_для_печати</vt:lpstr>
      <vt:lpstr>J0416_1057000128184_04_0_69_0!Область_печати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2025-04-14T02:16:48Z</dcterms:created>
  <dcterms:modified xsi:type="dcterms:W3CDTF">2025-04-16T03:26:00Z</dcterms:modified>
</cp:coreProperties>
</file>