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95" windowWidth="9720" windowHeight="7335" activeTab="1"/>
  </bookViews>
  <sheets>
    <sheet name="2024" sheetId="1" r:id="rId1"/>
    <sheet name="2025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E8" i="3" l="1"/>
  <c r="F8" i="3" s="1"/>
  <c r="G8" i="3" s="1"/>
  <c r="D9" i="3"/>
  <c r="D8" i="3"/>
  <c r="C8" i="3"/>
  <c r="E7" i="3"/>
  <c r="C7" i="3"/>
  <c r="F9" i="3"/>
  <c r="G9" i="3" s="1"/>
  <c r="D7" i="3" l="1"/>
  <c r="F7" i="3" s="1"/>
  <c r="D8" i="1" l="1"/>
  <c r="F8" i="1" s="1"/>
  <c r="C7" i="1"/>
  <c r="E7" i="1"/>
  <c r="E6" i="1" s="1"/>
  <c r="D7" i="1"/>
  <c r="D6" i="1" s="1"/>
  <c r="F7" i="1" l="1"/>
  <c r="C6" i="1"/>
  <c r="F6" i="1" s="1"/>
</calcChain>
</file>

<file path=xl/sharedStrings.xml><?xml version="1.0" encoding="utf-8"?>
<sst xmlns="http://schemas.openxmlformats.org/spreadsheetml/2006/main" count="29" uniqueCount="18">
  <si>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</si>
  <si>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</si>
  <si>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</si>
  <si>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</si>
  <si>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</si>
  <si>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 xml:space="preserve">Средняя стоимость за единицу, без НДС руб. </t>
  </si>
  <si>
    <t>Создание системы мониторинга транспорта</t>
  </si>
  <si>
    <t>1.1.</t>
  </si>
  <si>
    <t>АСН + Тахография</t>
  </si>
  <si>
    <t>ГЛОНАСС</t>
  </si>
  <si>
    <t>1.2.</t>
  </si>
  <si>
    <t>Стоимость, без НДС руб. в ценах 2024 года</t>
  </si>
  <si>
    <t>Тахография</t>
  </si>
  <si>
    <t>Расчет стоимости по инвестиционному проекту О_008 "Создание системы мониторинга транспорта"</t>
  </si>
  <si>
    <t xml:space="preserve">Средняя стоимость, с НДС руб. </t>
  </si>
  <si>
    <t xml:space="preserve">Стоимость, без НДС руб. </t>
  </si>
  <si>
    <t>на 2024 год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</si>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</sst>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64" fontId="1" fillId="2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/>
    </xf>
    <xf numFmtId="0" fontId="1" fillId="2" borderId="1" xfId="0" applyFont="1" applyFill="1" applyBorder="1"/>
    <xf numFmtId="0" fontId="3" fillId="0" borderId="2" xfId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2" fillId="0" borderId="4" xfId="0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2.&#1054;_008_&#1050;&#1055;%20&#1040;&#1085;&#1090;&#1077;&#1081;_2025.pdf" TargetMode="External"/><Relationship Id="rId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3.&#1054;_008_&#1050;&#1055;%20&#1040;&#1088;&#1075;&#1091;&#1089;_2025.pdf" TargetMode="External"/><Relationship Id="rId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1.&#1054;_008_&#1050;&#1055;%20&#1040;&#1074;&#1090;&#1086;&#1075;&#1088;&#1072;&#1092;_2025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3" sqref="A3:F3"/>
    </sheetView>
  </sheetViews>
  <sheetFormatPr defaultColWidth="17.140625" defaultRowHeight="15" x14ac:dyDescent="0.25"/>
  <cols>
    <col min="1" max="1" width="8.8554687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2.85546875" style="3" customWidth="1"/>
    <col min="9" max="9" width="18.425781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1" x14ac:dyDescent="0.25">
      <c r="B2" s="2" t="s">
        <v>13</v>
      </c>
    </row>
    <row r="3" spans="1:11" ht="25.5" customHeight="1" x14ac:dyDescent="0.25">
      <c r="A3" s="25" t="s">
        <v>16</v>
      </c>
      <c r="B3" s="25"/>
      <c r="C3" s="25"/>
      <c r="D3" s="25"/>
      <c r="E3" s="25"/>
      <c r="F3" s="25"/>
    </row>
    <row r="4" spans="1:11" ht="24.75" customHeight="1" x14ac:dyDescent="0.25">
      <c r="A4" s="20" t="s">
        <v>1</v>
      </c>
      <c r="B4" s="18" t="s">
        <v>0</v>
      </c>
      <c r="C4" s="22" t="s">
        <v>11</v>
      </c>
      <c r="D4" s="22"/>
      <c r="E4" s="22"/>
      <c r="F4" s="23" t="s">
        <v>5</v>
      </c>
    </row>
    <row r="5" spans="1:11" ht="51" customHeight="1" x14ac:dyDescent="0.25">
      <c r="A5" s="21"/>
      <c r="B5" s="19"/>
      <c r="C5" s="12" t="s">
        <v>2</v>
      </c>
      <c r="D5" s="12" t="s">
        <v>3</v>
      </c>
      <c r="E5" s="12" t="s">
        <v>4</v>
      </c>
      <c r="F5" s="24"/>
    </row>
    <row r="6" spans="1:11" ht="40.5" customHeight="1" x14ac:dyDescent="0.25">
      <c r="A6" s="13">
        <v>1</v>
      </c>
      <c r="B6" s="14" t="s">
        <v>6</v>
      </c>
      <c r="C6" s="4">
        <f>C7+C8</f>
        <v>140150</v>
      </c>
      <c r="D6" s="4">
        <f>D7+D8</f>
        <v>145166.66666666669</v>
      </c>
      <c r="E6" s="4">
        <f t="shared" ref="E6" si="0">E7+E8</f>
        <v>158250</v>
      </c>
      <c r="F6" s="4">
        <f>(C6+D6+E6)/3</f>
        <v>147855.55555555556</v>
      </c>
    </row>
    <row r="7" spans="1:11" x14ac:dyDescent="0.25">
      <c r="A7" s="13" t="s">
        <v>7</v>
      </c>
      <c r="B7" s="15" t="s">
        <v>8</v>
      </c>
      <c r="C7" s="4">
        <f>103380/1.2</f>
        <v>86150</v>
      </c>
      <c r="D7" s="4">
        <f>(64900+42800)/1.2</f>
        <v>89750</v>
      </c>
      <c r="E7" s="4">
        <f>(43500+66000)/1.2</f>
        <v>91250</v>
      </c>
      <c r="F7" s="4">
        <f t="shared" ref="F7:F8" si="1">(C7+D7+E7)/3</f>
        <v>89050</v>
      </c>
    </row>
    <row r="8" spans="1:11" x14ac:dyDescent="0.25">
      <c r="A8" s="6" t="s">
        <v>10</v>
      </c>
      <c r="B8" s="7" t="s">
        <v>9</v>
      </c>
      <c r="C8" s="4">
        <v>54000</v>
      </c>
      <c r="D8" s="4">
        <f>66500/1.2</f>
        <v>55416.666666666672</v>
      </c>
      <c r="E8" s="4">
        <v>67000</v>
      </c>
      <c r="F8" s="4">
        <f t="shared" si="1"/>
        <v>58805.555555555562</v>
      </c>
    </row>
    <row r="9" spans="1:11" x14ac:dyDescent="0.25">
      <c r="A9" s="8"/>
      <c r="B9" s="9"/>
      <c r="C9" s="10"/>
      <c r="D9" s="10"/>
      <c r="E9" s="10"/>
      <c r="F9" s="10"/>
      <c r="G9" s="9"/>
      <c r="H9" s="9"/>
      <c r="I9" s="9"/>
      <c r="J9" s="9"/>
      <c r="K9" s="9"/>
    </row>
    <row r="10" spans="1:11" x14ac:dyDescent="0.25">
      <c r="A10" s="11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25">
      <c r="A11" s="11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x14ac:dyDescent="0.25">
      <c r="A12" s="11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5">
      <c r="A13" s="5"/>
    </row>
    <row r="14" spans="1:11" x14ac:dyDescent="0.25">
      <c r="A14" s="5"/>
    </row>
    <row r="15" spans="1:11" x14ac:dyDescent="0.25">
      <c r="A15" s="5"/>
    </row>
    <row r="16" spans="1:1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</sheetData>
  <mergeCells count="5">
    <mergeCell ref="A3:F3"/>
    <mergeCell ref="B4:B5"/>
    <mergeCell ref="A4:A5"/>
    <mergeCell ref="F4:F5"/>
    <mergeCell ref="C4:E4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D14" sqref="D14"/>
    </sheetView>
  </sheetViews>
  <sheetFormatPr defaultRowHeight="15" x14ac:dyDescent="0.25"/>
  <cols>
    <col min="1" max="1" width="10.7109375" customWidth="1"/>
    <col min="2" max="2" width="28" customWidth="1"/>
    <col min="3" max="3" width="14.85546875" customWidth="1"/>
    <col min="4" max="4" width="16.28515625" customWidth="1"/>
    <col min="5" max="5" width="16.7109375" customWidth="1"/>
    <col min="6" max="6" width="14.85546875" customWidth="1"/>
    <col min="7" max="7" width="13.7109375" customWidth="1"/>
    <col min="8" max="8" width="12.85546875" customWidth="1"/>
    <col min="9" max="9" width="18.42578125" customWidth="1"/>
    <col min="10" max="10" width="8.7109375" customWidth="1"/>
    <col min="11" max="11" width="9" customWidth="1"/>
  </cols>
  <sheetData>
    <row r="1" spans="1:11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1"/>
      <c r="B2" s="2" t="s">
        <v>13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1"/>
      <c r="B3" s="2"/>
      <c r="C3" s="3"/>
      <c r="D3" s="2" t="s">
        <v>17</v>
      </c>
      <c r="E3" s="3"/>
      <c r="F3" s="3"/>
      <c r="G3" s="3"/>
      <c r="H3" s="3"/>
      <c r="I3" s="3"/>
      <c r="J3" s="3"/>
      <c r="K3" s="3"/>
    </row>
    <row r="4" spans="1:11" x14ac:dyDescent="0.25">
      <c r="A4" s="17"/>
      <c r="B4" s="17"/>
      <c r="C4" s="17"/>
      <c r="D4" s="17"/>
      <c r="E4" s="17"/>
      <c r="F4" s="17"/>
      <c r="G4" s="3"/>
      <c r="H4" s="3"/>
      <c r="I4" s="3"/>
      <c r="J4" s="3"/>
      <c r="K4" s="3"/>
    </row>
    <row r="5" spans="1:11" x14ac:dyDescent="0.25">
      <c r="A5" s="20" t="s">
        <v>1</v>
      </c>
      <c r="B5" s="18" t="s">
        <v>0</v>
      </c>
      <c r="C5" s="22" t="s">
        <v>15</v>
      </c>
      <c r="D5" s="22"/>
      <c r="E5" s="22"/>
      <c r="F5" s="23" t="s">
        <v>5</v>
      </c>
      <c r="G5" s="23" t="s">
        <v>14</v>
      </c>
      <c r="H5" s="3"/>
      <c r="I5" s="3"/>
      <c r="J5" s="3"/>
      <c r="K5" s="3"/>
    </row>
    <row r="6" spans="1:11" ht="45" x14ac:dyDescent="0.25">
      <c r="A6" s="21"/>
      <c r="B6" s="19"/>
      <c r="C6" s="16" t="s">
        <v>2</v>
      </c>
      <c r="D6" s="16" t="s">
        <v>3</v>
      </c>
      <c r="E6" s="16" t="s">
        <v>4</v>
      </c>
      <c r="F6" s="24"/>
      <c r="G6" s="24"/>
      <c r="H6" s="3"/>
      <c r="I6" s="3"/>
      <c r="J6" s="3"/>
      <c r="K6" s="3"/>
    </row>
    <row r="7" spans="1:11" ht="30" x14ac:dyDescent="0.25">
      <c r="A7" s="13">
        <v>1</v>
      </c>
      <c r="B7" s="14" t="s">
        <v>6</v>
      </c>
      <c r="C7" s="4">
        <f>C8+C9</f>
        <v>162980</v>
      </c>
      <c r="D7" s="4">
        <f>D8+D9</f>
        <v>170000</v>
      </c>
      <c r="E7" s="4">
        <f t="shared" ref="E7" si="0">E8+E9</f>
        <v>173000</v>
      </c>
      <c r="F7" s="4">
        <f>(C7+D7+E7)/3</f>
        <v>168660</v>
      </c>
      <c r="G7" s="4">
        <f>F7*1.2</f>
        <v>202392</v>
      </c>
      <c r="H7" s="3"/>
      <c r="I7" s="3"/>
      <c r="J7" s="3"/>
      <c r="K7" s="3"/>
    </row>
    <row r="8" spans="1:11" x14ac:dyDescent="0.25">
      <c r="A8" s="13" t="s">
        <v>7</v>
      </c>
      <c r="B8" s="15" t="s">
        <v>12</v>
      </c>
      <c r="C8" s="4">
        <f>132980</f>
        <v>132980</v>
      </c>
      <c r="D8" s="4">
        <f>137000</f>
        <v>137000</v>
      </c>
      <c r="E8" s="4">
        <f>138000</f>
        <v>138000</v>
      </c>
      <c r="F8" s="4">
        <f t="shared" ref="F8:F9" si="1">(C8+D8+E8)/3</f>
        <v>135993.33333333334</v>
      </c>
      <c r="G8" s="4">
        <f t="shared" ref="G8:G9" si="2">F8*1.2</f>
        <v>163192</v>
      </c>
      <c r="H8" s="3"/>
      <c r="I8" s="3"/>
      <c r="J8" s="3"/>
      <c r="K8" s="3"/>
    </row>
    <row r="9" spans="1:11" x14ac:dyDescent="0.25">
      <c r="A9" s="6" t="s">
        <v>10</v>
      </c>
      <c r="B9" s="7" t="s">
        <v>9</v>
      </c>
      <c r="C9" s="4">
        <v>30000</v>
      </c>
      <c r="D9" s="4">
        <f>33000</f>
        <v>33000</v>
      </c>
      <c r="E9" s="4">
        <v>35000</v>
      </c>
      <c r="F9" s="4">
        <f t="shared" si="1"/>
        <v>32666.666666666668</v>
      </c>
      <c r="G9" s="4">
        <f t="shared" si="2"/>
        <v>39200</v>
      </c>
      <c r="H9" s="3"/>
      <c r="I9" s="3"/>
      <c r="J9" s="3"/>
      <c r="K9" s="3"/>
    </row>
    <row r="10" spans="1:11" x14ac:dyDescent="0.25">
      <c r="A10" s="8"/>
      <c r="B10" s="9"/>
      <c r="C10" s="10"/>
      <c r="D10" s="10"/>
      <c r="E10" s="10"/>
      <c r="F10" s="10"/>
      <c r="G10" s="9"/>
      <c r="H10" s="9"/>
      <c r="I10" s="9"/>
      <c r="J10" s="9"/>
      <c r="K10" s="9"/>
    </row>
  </sheetData>
  <mergeCells count="6">
    <mergeCell ref="G5:G6"/>
    <mergeCell ref="A4:F4"/>
    <mergeCell ref="A5:A6"/>
    <mergeCell ref="B5:B6"/>
    <mergeCell ref="C5:E5"/>
    <mergeCell ref="F5:F6"/>
  </mergeCells>
  <hyperlinks>
    <hyperlink ref="C6" r:id="rId1"/>
    <hyperlink ref="D6" r:id="rId2"/>
    <hyperlink ref="E6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Максимова О М.</cp:lastModifiedBy>
  <cp:lastPrinted>2022-02-24T08:40:23Z</cp:lastPrinted>
  <dcterms:created xsi:type="dcterms:W3CDTF">2022-02-22T02:24:35Z</dcterms:created>
  <dcterms:modified xsi:type="dcterms:W3CDTF">2025-04-18T07:45:57Z</dcterms:modified>
</cp:coreProperties>
</file>