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9270" yWindow="285" windowWidth="14760" windowHeight="10260" tabRatio="778" firstSheet="3" activeTab="3"/>
  </bookViews>
  <sheets>
    <sheet name="1.2018" sheetId="151" state="hidden" r:id="rId1"/>
    <sheet name="1.2019" sheetId="193" state="hidden" r:id="rId2"/>
    <sheet name="1.2020" sheetId="194" state="hidden" r:id="rId3"/>
    <sheet name="2" sheetId="12" r:id="rId4"/>
    <sheet name="3" sheetId="115" state="hidden" r:id="rId5"/>
    <sheet name="4" sheetId="125" state="hidden" r:id="rId6"/>
    <sheet name="5.18" sheetId="126" state="hidden" r:id="rId7"/>
    <sheet name="5.19" sheetId="189" state="hidden" r:id="rId8"/>
    <sheet name="5.20" sheetId="190" state="hidden" r:id="rId9"/>
    <sheet name="6" sheetId="119" state="hidden" r:id="rId10"/>
    <sheet name="7" sheetId="120" state="hidden" r:id="rId11"/>
    <sheet name="8" sheetId="122" state="hidden" r:id="rId12"/>
    <sheet name="9" sheetId="123" state="hidden" r:id="rId13"/>
    <sheet name="10" sheetId="117" state="hidden" r:id="rId14"/>
    <sheet name="11.1" sheetId="128" state="hidden" r:id="rId15"/>
    <sheet name="11.2" sheetId="187" state="hidden" r:id="rId16"/>
    <sheet name="11.3" sheetId="188" state="hidden" r:id="rId17"/>
    <sheet name="12" sheetId="127" state="hidden" r:id="rId18"/>
    <sheet name="13" sheetId="116" state="hidden" r:id="rId19"/>
    <sheet name="14" sheetId="165" state="hidden" r:id="rId20"/>
    <sheet name="15" sheetId="184" state="hidden" r:id="rId21"/>
    <sheet name="16" sheetId="185" state="hidden" r:id="rId22"/>
    <sheet name="17" sheetId="158" state="hidden" r:id="rId23"/>
    <sheet name="18" sheetId="124" state="hidden" r:id="rId24"/>
    <sheet name="19" sheetId="159" state="hidden" r:id="rId25"/>
  </sheets>
  <definedNames>
    <definedName name="_xlnm._FilterDatabase" localSheetId="23" hidden="1">'18'!#REF!</definedName>
    <definedName name="_xlnm._FilterDatabase" localSheetId="5" hidden="1">'4'!#REF!</definedName>
    <definedName name="_xlnm._FilterDatabase" localSheetId="6" hidden="1">'5.18'!#REF!</definedName>
    <definedName name="_xlnm._FilterDatabase" localSheetId="9" hidden="1">'6'!$A$19:$AY$19</definedName>
    <definedName name="_xlnm._FilterDatabase" localSheetId="10" hidden="1">'7'!$A$13:$CJ$18</definedName>
    <definedName name="_xlnm._FilterDatabase" localSheetId="11" hidden="1">'8'!#REF!</definedName>
    <definedName name="_xlnm._FilterDatabase" localSheetId="12" hidden="1">'9'!#REF!</definedName>
    <definedName name="_xlnm.Print_Titles" localSheetId="0">'1.2018'!$15:$19</definedName>
    <definedName name="_xlnm.Print_Titles" localSheetId="15">'11.2'!$17:$17</definedName>
    <definedName name="_xlnm.Print_Titles" localSheetId="16">'11.3'!$14:$14</definedName>
    <definedName name="_xlnm.Print_Area" localSheetId="0">'1.2018'!$A$1:$AU$90</definedName>
    <definedName name="_xlnm.Print_Area" localSheetId="13">'10'!$A$1:$R$83</definedName>
    <definedName name="_xlnm.Print_Area" localSheetId="14">'11.1'!$A$1:$AH$46</definedName>
    <definedName name="_xlnm.Print_Area" localSheetId="15">'11.2'!$A$5:$O$162</definedName>
    <definedName name="_xlnm.Print_Area" localSheetId="16">'11.3'!$A$5:$I$37</definedName>
    <definedName name="_xlnm.Print_Area" localSheetId="17">'12'!$A$1:$AE$85</definedName>
    <definedName name="_xlnm.Print_Area" localSheetId="18">'13'!$A$1:$K$87</definedName>
    <definedName name="_xlnm.Print_Area" localSheetId="19">'14'!$A$1:$S$85</definedName>
    <definedName name="_xlnm.Print_Area" localSheetId="20">'15'!$A$1:$Y$85</definedName>
    <definedName name="_xlnm.Print_Area" localSheetId="21">'16'!$A$1:$X$85</definedName>
    <definedName name="_xlnm.Print_Area" localSheetId="22">'17'!$A$1:$F$17</definedName>
    <definedName name="_xlnm.Print_Area" localSheetId="23">'18'!$A$1:$F$17</definedName>
    <definedName name="_xlnm.Print_Area" localSheetId="3">'2'!$A$1:$CG$73</definedName>
    <definedName name="_xlnm.Print_Area" localSheetId="5">'4'!$A$1:$BX$90</definedName>
    <definedName name="_xlnm.Print_Area" localSheetId="6">'5.18'!$A$1:$AL$49</definedName>
    <definedName name="_xlnm.Print_Area" localSheetId="9">'6'!$A$1:$AZ$90</definedName>
    <definedName name="_xlnm.Print_Area" localSheetId="10">'7'!$A$1:$CJ$89</definedName>
    <definedName name="_xlnm.Print_Area" localSheetId="11">'8'!$A$1:$AC$86</definedName>
    <definedName name="_xlnm.Print_Area" localSheetId="12">'9'!$A$1:$G$90</definedName>
  </definedNames>
  <calcPr calcId="125725"/>
</workbook>
</file>

<file path=xl/calcChain.xml><?xml version="1.0" encoding="utf-8"?>
<calcChain xmlns="http://schemas.openxmlformats.org/spreadsheetml/2006/main">
  <c r="P43" i="12"/>
  <c r="BR48"/>
  <c r="BR47"/>
  <c r="BR49"/>
  <c r="BW43" l="1"/>
  <c r="BM50"/>
  <c r="BM49"/>
  <c r="BC50"/>
  <c r="BC49"/>
  <c r="BC48"/>
  <c r="BC47"/>
  <c r="AX48"/>
  <c r="AX47"/>
  <c r="BB48"/>
  <c r="AS48"/>
  <c r="AS47"/>
  <c r="AN43" l="1"/>
  <c r="AI43"/>
  <c r="X47" l="1"/>
  <c r="X48"/>
  <c r="W48"/>
  <c r="W49"/>
  <c r="V48"/>
  <c r="V49"/>
  <c r="V50"/>
  <c r="V43"/>
  <c r="U43"/>
  <c r="T48"/>
  <c r="S48"/>
  <c r="T47"/>
  <c r="S47"/>
  <c r="R47"/>
  <c r="Q47"/>
  <c r="T43"/>
  <c r="S43"/>
  <c r="R43"/>
  <c r="Q43"/>
  <c r="P48"/>
  <c r="M48"/>
  <c r="P47"/>
  <c r="M47"/>
  <c r="J47"/>
  <c r="M43"/>
  <c r="J43" l="1"/>
  <c r="CF43" l="1"/>
  <c r="CC43"/>
  <c r="CD43"/>
  <c r="CE43"/>
  <c r="CA43"/>
  <c r="BZ43"/>
  <c r="BY43"/>
  <c r="BX43"/>
  <c r="BX48"/>
  <c r="BY48"/>
  <c r="BZ48"/>
  <c r="CA48"/>
  <c r="BX49"/>
  <c r="BY49"/>
  <c r="CC49"/>
  <c r="CD49"/>
  <c r="CE49"/>
  <c r="CF49"/>
  <c r="BX50"/>
  <c r="BY50"/>
  <c r="CC50"/>
  <c r="CD50"/>
  <c r="CE50"/>
  <c r="CF50"/>
  <c r="BX47"/>
  <c r="BY47"/>
  <c r="BZ47"/>
  <c r="CA47"/>
  <c r="CC47"/>
  <c r="CD47"/>
  <c r="CE47"/>
  <c r="CF47"/>
  <c r="BW47"/>
  <c r="AA40"/>
  <c r="AA39" s="1"/>
  <c r="AA18" s="1"/>
  <c r="AB40"/>
  <c r="AE40"/>
  <c r="AE39" s="1"/>
  <c r="AE18" s="1"/>
  <c r="AF40"/>
  <c r="AF39" s="1"/>
  <c r="AF18" s="1"/>
  <c r="Y42"/>
  <c r="Y40" s="1"/>
  <c r="Z42"/>
  <c r="Z40" s="1"/>
  <c r="Z39" s="1"/>
  <c r="Z18" s="1"/>
  <c r="AA42"/>
  <c r="AB42"/>
  <c r="AC42"/>
  <c r="AC40" s="1"/>
  <c r="AC39" s="1"/>
  <c r="AC18" s="1"/>
  <c r="AD42"/>
  <c r="AD40" s="1"/>
  <c r="AE42"/>
  <c r="AF42"/>
  <c r="AG42"/>
  <c r="AG40" s="1"/>
  <c r="AG39" s="1"/>
  <c r="AG18" s="1"/>
  <c r="AH42"/>
  <c r="AH40" s="1"/>
  <c r="AH39" s="1"/>
  <c r="AH18" s="1"/>
  <c r="AD43"/>
  <c r="Y43"/>
  <c r="Z44"/>
  <c r="AC44"/>
  <c r="AG44"/>
  <c r="AH44"/>
  <c r="Z46"/>
  <c r="AA46"/>
  <c r="AA44" s="1"/>
  <c r="AB46"/>
  <c r="AB44" s="1"/>
  <c r="AC46"/>
  <c r="AE46"/>
  <c r="AE44" s="1"/>
  <c r="AF46"/>
  <c r="AF44" s="1"/>
  <c r="AG46"/>
  <c r="AH46"/>
  <c r="AD48"/>
  <c r="AD49"/>
  <c r="AD50"/>
  <c r="AD47"/>
  <c r="AD46" s="1"/>
  <c r="AD44" s="1"/>
  <c r="Y48"/>
  <c r="BW48" s="1"/>
  <c r="Y50"/>
  <c r="Y49"/>
  <c r="Y47"/>
  <c r="Y39" l="1"/>
  <c r="Y18" s="1"/>
  <c r="AD39"/>
  <c r="AD18" s="1"/>
  <c r="AB39"/>
  <c r="AB18" s="1"/>
  <c r="Y46"/>
  <c r="Y44" s="1"/>
  <c r="BH48"/>
  <c r="BH50"/>
  <c r="BH47"/>
  <c r="BH49"/>
  <c r="BZ49"/>
  <c r="CA49"/>
  <c r="CB47" l="1"/>
  <c r="D18"/>
  <c r="U40"/>
  <c r="AS40"/>
  <c r="AU40"/>
  <c r="AV40"/>
  <c r="AW40"/>
  <c r="AY40"/>
  <c r="AZ40"/>
  <c r="BA40"/>
  <c r="BC40"/>
  <c r="BD40"/>
  <c r="BE40"/>
  <c r="BG40"/>
  <c r="BH40"/>
  <c r="BI40"/>
  <c r="BK40"/>
  <c r="BL40"/>
  <c r="BM40"/>
  <c r="BO40"/>
  <c r="BP40"/>
  <c r="BQ40"/>
  <c r="BS40"/>
  <c r="BT40"/>
  <c r="BT39" s="1"/>
  <c r="BU40"/>
  <c r="I40"/>
  <c r="K40"/>
  <c r="L42"/>
  <c r="L40" s="1"/>
  <c r="N40"/>
  <c r="O42"/>
  <c r="O40" s="1"/>
  <c r="P42"/>
  <c r="P40" s="1"/>
  <c r="Q42"/>
  <c r="Q40" s="1"/>
  <c r="R42"/>
  <c r="R40" s="1"/>
  <c r="U42"/>
  <c r="W42"/>
  <c r="W40" s="1"/>
  <c r="AI42"/>
  <c r="AI40" s="1"/>
  <c r="AJ42"/>
  <c r="AJ40" s="1"/>
  <c r="AK42"/>
  <c r="AK40" s="1"/>
  <c r="AL42"/>
  <c r="AL40" s="1"/>
  <c r="AM42"/>
  <c r="AM40" s="1"/>
  <c r="AO42"/>
  <c r="AO40" s="1"/>
  <c r="AP42"/>
  <c r="AP40" s="1"/>
  <c r="AQ42"/>
  <c r="AQ40" s="1"/>
  <c r="AR42"/>
  <c r="AR40" s="1"/>
  <c r="AS42"/>
  <c r="AT42"/>
  <c r="AT40" s="1"/>
  <c r="AU42"/>
  <c r="AV42"/>
  <c r="AW42"/>
  <c r="AX42"/>
  <c r="AX40" s="1"/>
  <c r="AY42"/>
  <c r="AZ42"/>
  <c r="BA42"/>
  <c r="BB42"/>
  <c r="BB40" s="1"/>
  <c r="BC42"/>
  <c r="BD42"/>
  <c r="BE42"/>
  <c r="BF42"/>
  <c r="BF40" s="1"/>
  <c r="BG42"/>
  <c r="BH42"/>
  <c r="BI42"/>
  <c r="BJ42"/>
  <c r="BJ40" s="1"/>
  <c r="BJ39" s="1"/>
  <c r="BK42"/>
  <c r="BL42"/>
  <c r="BM42"/>
  <c r="BN42"/>
  <c r="BN40" s="1"/>
  <c r="BO42"/>
  <c r="BP42"/>
  <c r="BQ42"/>
  <c r="BR42"/>
  <c r="BR40" s="1"/>
  <c r="BS42"/>
  <c r="BT42"/>
  <c r="BU42"/>
  <c r="BV42"/>
  <c r="BV40" s="1"/>
  <c r="BW42"/>
  <c r="BW40" s="1"/>
  <c r="BX42"/>
  <c r="BX40" s="1"/>
  <c r="BY42"/>
  <c r="BY40" s="1"/>
  <c r="BZ42"/>
  <c r="BZ40" s="1"/>
  <c r="CA42"/>
  <c r="CA40" s="1"/>
  <c r="CC42"/>
  <c r="CC40" s="1"/>
  <c r="CD42"/>
  <c r="CD40" s="1"/>
  <c r="J42"/>
  <c r="J40" s="1"/>
  <c r="CE42"/>
  <c r="CE40" s="1"/>
  <c r="CF42"/>
  <c r="CF40" s="1"/>
  <c r="R46"/>
  <c r="R44" s="1"/>
  <c r="Q46"/>
  <c r="Q44" s="1"/>
  <c r="K46"/>
  <c r="K44" s="1"/>
  <c r="L46"/>
  <c r="L44" s="1"/>
  <c r="N46"/>
  <c r="N44" s="1"/>
  <c r="O46"/>
  <c r="O44" s="1"/>
  <c r="AJ46"/>
  <c r="AJ44" s="1"/>
  <c r="AK46"/>
  <c r="AK44" s="1"/>
  <c r="AL46"/>
  <c r="AL44" s="1"/>
  <c r="AM46"/>
  <c r="AM44" s="1"/>
  <c r="AT46"/>
  <c r="AT44" s="1"/>
  <c r="AU46"/>
  <c r="AU44" s="1"/>
  <c r="AY46"/>
  <c r="AY44" s="1"/>
  <c r="AZ46"/>
  <c r="AZ44" s="1"/>
  <c r="AZ39" s="1"/>
  <c r="BA46"/>
  <c r="BA44" s="1"/>
  <c r="BA39" s="1"/>
  <c r="BB46"/>
  <c r="BB44" s="1"/>
  <c r="BD46"/>
  <c r="BD44" s="1"/>
  <c r="BE46"/>
  <c r="BE44" s="1"/>
  <c r="BH46"/>
  <c r="BH44" s="1"/>
  <c r="BH39" s="1"/>
  <c r="BI46"/>
  <c r="BI44" s="1"/>
  <c r="BI39" s="1"/>
  <c r="BJ46"/>
  <c r="BJ44" s="1"/>
  <c r="BK46"/>
  <c r="BK44" s="1"/>
  <c r="BK39" s="1"/>
  <c r="BL46"/>
  <c r="BL44" s="1"/>
  <c r="BL39" s="1"/>
  <c r="BN46"/>
  <c r="BN44" s="1"/>
  <c r="BO46"/>
  <c r="BO44" s="1"/>
  <c r="BS46"/>
  <c r="BS44" s="1"/>
  <c r="BS39" s="1"/>
  <c r="BT46"/>
  <c r="BT44" s="1"/>
  <c r="J46"/>
  <c r="J44" s="1"/>
  <c r="BR50"/>
  <c r="BV46"/>
  <c r="BV44" s="1"/>
  <c r="BU46"/>
  <c r="BU44" s="1"/>
  <c r="BU39" s="1"/>
  <c r="AR46"/>
  <c r="AR44" s="1"/>
  <c r="AN49"/>
  <c r="AN50"/>
  <c r="CB50" s="1"/>
  <c r="U47"/>
  <c r="AJ39" l="1"/>
  <c r="AK39"/>
  <c r="AL39"/>
  <c r="AM39"/>
  <c r="BN39"/>
  <c r="BO39"/>
  <c r="BE39"/>
  <c r="BD39"/>
  <c r="AU39"/>
  <c r="R39"/>
  <c r="J39"/>
  <c r="J18" s="1"/>
  <c r="K39"/>
  <c r="BQ39"/>
  <c r="AQ46"/>
  <c r="AQ44" s="1"/>
  <c r="AQ39" s="1"/>
  <c r="CF48"/>
  <c r="CF46" s="1"/>
  <c r="BV39"/>
  <c r="AT39"/>
  <c r="BB39"/>
  <c r="AY39"/>
  <c r="Q39"/>
  <c r="AX46"/>
  <c r="AX44" s="1"/>
  <c r="AX39" s="1"/>
  <c r="AR39"/>
  <c r="BR46"/>
  <c r="BR44" s="1"/>
  <c r="BR39" s="1"/>
  <c r="BR18" s="1"/>
  <c r="BQ46"/>
  <c r="BQ44" s="1"/>
  <c r="BP46"/>
  <c r="BP44" s="1"/>
  <c r="BP39" s="1"/>
  <c r="CA50"/>
  <c r="AW46"/>
  <c r="AW44" s="1"/>
  <c r="AW39" s="1"/>
  <c r="BF46" l="1"/>
  <c r="BF44" s="1"/>
  <c r="BF39" s="1"/>
  <c r="BZ50"/>
  <c r="CE48"/>
  <c r="CE46" s="1"/>
  <c r="CB49"/>
  <c r="BC46"/>
  <c r="BC44" s="1"/>
  <c r="BC39" s="1"/>
  <c r="BG46"/>
  <c r="BG44" s="1"/>
  <c r="BG39" s="1"/>
  <c r="BW49"/>
  <c r="AV46"/>
  <c r="AV44" s="1"/>
  <c r="AV39" s="1"/>
  <c r="BM46"/>
  <c r="BM44" s="1"/>
  <c r="BM39" s="1"/>
  <c r="CD48" l="1"/>
  <c r="CD46" s="1"/>
  <c r="AP46"/>
  <c r="AP44" s="1"/>
  <c r="AP39" s="1"/>
  <c r="AS46"/>
  <c r="AS44" s="1"/>
  <c r="AS39" s="1"/>
  <c r="CB43"/>
  <c r="X49"/>
  <c r="X50"/>
  <c r="U48"/>
  <c r="T46"/>
  <c r="T44" s="1"/>
  <c r="S46"/>
  <c r="S44" s="1"/>
  <c r="P46"/>
  <c r="P44" s="1"/>
  <c r="P39" s="1"/>
  <c r="V42" l="1"/>
  <c r="V40" s="1"/>
  <c r="M42"/>
  <c r="M40" s="1"/>
  <c r="S42"/>
  <c r="S40" s="1"/>
  <c r="S39" s="1"/>
  <c r="T42"/>
  <c r="T40" s="1"/>
  <c r="T39" s="1"/>
  <c r="AN48"/>
  <c r="CC48"/>
  <c r="CC46" s="1"/>
  <c r="AO46"/>
  <c r="AO44" s="1"/>
  <c r="AO39" s="1"/>
  <c r="AN42"/>
  <c r="AN40" s="1"/>
  <c r="CB42"/>
  <c r="CB40" s="1"/>
  <c r="V47"/>
  <c r="V46" s="1"/>
  <c r="V44" s="1"/>
  <c r="M46"/>
  <c r="M44" s="1"/>
  <c r="X46"/>
  <c r="X44" s="1"/>
  <c r="X42"/>
  <c r="X40" s="1"/>
  <c r="X39" l="1"/>
  <c r="M39"/>
  <c r="CB48"/>
  <c r="CB46" s="1"/>
  <c r="CB44" s="1"/>
  <c r="CB39" s="1"/>
  <c r="AN46"/>
  <c r="AN44" s="1"/>
  <c r="AN39" s="1"/>
  <c r="V39"/>
  <c r="CA46"/>
  <c r="CA44" s="1"/>
  <c r="CA39" s="1"/>
  <c r="BX46"/>
  <c r="BX44" s="1"/>
  <c r="BX39" s="1"/>
  <c r="BY46"/>
  <c r="BY44" s="1"/>
  <c r="BY39" s="1"/>
  <c r="BZ46"/>
  <c r="BZ44" s="1"/>
  <c r="BZ39" s="1"/>
  <c r="AI46" l="1"/>
  <c r="AI44" s="1"/>
  <c r="AI39" s="1"/>
  <c r="BW50"/>
  <c r="BW46" s="1"/>
  <c r="BW44" s="1"/>
  <c r="BW39" s="1"/>
  <c r="W50"/>
  <c r="U49"/>
  <c r="U50"/>
  <c r="BH18"/>
  <c r="AR18"/>
  <c r="AN18"/>
  <c r="BJ18"/>
  <c r="W46" l="1"/>
  <c r="W44" s="1"/>
  <c r="W39" s="1"/>
  <c r="U46"/>
  <c r="U44" s="1"/>
  <c r="U39" s="1"/>
  <c r="U18" s="1"/>
  <c r="AQ18"/>
  <c r="BI18"/>
  <c r="BA18"/>
  <c r="AK18"/>
  <c r="AS18"/>
  <c r="BM18"/>
  <c r="BQ18"/>
  <c r="AO18"/>
  <c r="BK18"/>
  <c r="AZ18"/>
  <c r="BT18"/>
  <c r="AV18"/>
  <c r="BP18"/>
  <c r="AW18"/>
  <c r="BL18"/>
  <c r="AJ18"/>
  <c r="BE18"/>
  <c r="BV18"/>
  <c r="AP18"/>
  <c r="BD18"/>
  <c r="BS18"/>
  <c r="BC18"/>
  <c r="BG18"/>
  <c r="BU18"/>
  <c r="BB18"/>
  <c r="AY18"/>
  <c r="AX18"/>
  <c r="AT18"/>
  <c r="AU18"/>
  <c r="BN18"/>
  <c r="BO18"/>
  <c r="AI18"/>
  <c r="AL18"/>
  <c r="BF18"/>
  <c r="AM18"/>
  <c r="CG18"/>
  <c r="E18"/>
  <c r="G18"/>
  <c r="H18"/>
  <c r="I18"/>
  <c r="CC44" l="1"/>
  <c r="CC39" s="1"/>
  <c r="CD44"/>
  <c r="CD39" s="1"/>
  <c r="CE44"/>
  <c r="CE39" s="1"/>
  <c r="CF44"/>
  <c r="CF39" s="1"/>
  <c r="CB18" l="1"/>
  <c r="V18"/>
  <c r="Q18"/>
  <c r="M18"/>
  <c r="CD18"/>
  <c r="X18"/>
  <c r="R18"/>
  <c r="N18"/>
  <c r="CE18"/>
  <c r="S18"/>
  <c r="O18"/>
  <c r="T18"/>
  <c r="P18"/>
  <c r="L18"/>
  <c r="CF18"/>
  <c r="CC18"/>
  <c r="BY18" l="1"/>
  <c r="CA18"/>
  <c r="BX18"/>
  <c r="W18"/>
  <c r="BZ18" l="1"/>
  <c r="BW18"/>
  <c r="D21" i="123"/>
  <c r="E21"/>
  <c r="F21"/>
  <c r="D22"/>
  <c r="E22"/>
  <c r="F22"/>
  <c r="D23"/>
  <c r="E23"/>
  <c r="F23"/>
  <c r="D24"/>
  <c r="E24"/>
  <c r="F24"/>
  <c r="D25"/>
  <c r="E25"/>
  <c r="F25"/>
  <c r="D26"/>
  <c r="E26"/>
  <c r="F26"/>
  <c r="D27"/>
  <c r="E27"/>
  <c r="F27"/>
  <c r="D28"/>
  <c r="E28"/>
  <c r="F28"/>
  <c r="D29"/>
  <c r="E29"/>
  <c r="F29"/>
  <c r="D30"/>
  <c r="E30"/>
  <c r="F30"/>
  <c r="D31"/>
  <c r="E31"/>
  <c r="F31"/>
  <c r="D32"/>
  <c r="E32"/>
  <c r="F32"/>
  <c r="D33"/>
  <c r="E33"/>
  <c r="F33"/>
  <c r="D34"/>
  <c r="E34"/>
  <c r="F34"/>
  <c r="D35"/>
  <c r="E35"/>
  <c r="F35"/>
  <c r="D36"/>
  <c r="E36"/>
  <c r="F36"/>
  <c r="D37"/>
  <c r="E37"/>
  <c r="F37"/>
  <c r="D38"/>
  <c r="E38"/>
  <c r="F38"/>
  <c r="D39"/>
  <c r="E39"/>
  <c r="F39"/>
  <c r="D40"/>
  <c r="E40"/>
  <c r="F40"/>
  <c r="D41"/>
  <c r="E41"/>
  <c r="F41"/>
  <c r="D42"/>
  <c r="E42"/>
  <c r="F42"/>
  <c r="D43"/>
  <c r="E43"/>
  <c r="F43"/>
  <c r="D44"/>
  <c r="E44"/>
  <c r="F44"/>
  <c r="D45"/>
  <c r="E45"/>
  <c r="F45"/>
  <c r="D46"/>
  <c r="E46"/>
  <c r="F46"/>
  <c r="D47"/>
  <c r="E47"/>
  <c r="F47"/>
  <c r="D48"/>
  <c r="E48"/>
  <c r="F48"/>
  <c r="D49"/>
  <c r="E49"/>
  <c r="F49"/>
  <c r="D50"/>
  <c r="E50"/>
  <c r="F50"/>
  <c r="D51"/>
  <c r="E51"/>
  <c r="F51"/>
  <c r="D52"/>
  <c r="E52"/>
  <c r="F52"/>
  <c r="D53"/>
  <c r="E53"/>
  <c r="F53"/>
  <c r="D54"/>
  <c r="E54"/>
  <c r="F54"/>
  <c r="D55"/>
  <c r="E55"/>
  <c r="F55"/>
  <c r="D56"/>
  <c r="E56"/>
  <c r="F56"/>
  <c r="D57"/>
  <c r="E57"/>
  <c r="F57"/>
  <c r="D58"/>
  <c r="E58"/>
  <c r="F58"/>
  <c r="D59"/>
  <c r="E59"/>
  <c r="F59"/>
  <c r="D60"/>
  <c r="E60"/>
  <c r="F60"/>
  <c r="D61"/>
  <c r="E61"/>
  <c r="F61"/>
  <c r="D62"/>
  <c r="E62"/>
  <c r="F62"/>
  <c r="D63"/>
  <c r="E63"/>
  <c r="F63"/>
  <c r="D64"/>
  <c r="E64"/>
  <c r="F64"/>
  <c r="D65"/>
  <c r="E65"/>
  <c r="F65"/>
  <c r="D66"/>
  <c r="E66"/>
  <c r="F66"/>
  <c r="D67"/>
  <c r="E67"/>
  <c r="F67"/>
  <c r="D68"/>
  <c r="E68"/>
  <c r="F68"/>
  <c r="D69"/>
  <c r="E69"/>
  <c r="F69"/>
  <c r="D70"/>
  <c r="E70"/>
  <c r="F70"/>
  <c r="D71"/>
  <c r="E71"/>
  <c r="F71"/>
  <c r="D72"/>
  <c r="E72"/>
  <c r="F72"/>
  <c r="D73"/>
  <c r="E73"/>
  <c r="F73"/>
  <c r="D74"/>
  <c r="E74"/>
  <c r="F74"/>
  <c r="D75"/>
  <c r="E75"/>
  <c r="F75"/>
  <c r="D76"/>
  <c r="E76"/>
  <c r="F76"/>
  <c r="D77"/>
  <c r="E77"/>
  <c r="F77"/>
  <c r="D78"/>
  <c r="E78"/>
  <c r="F78"/>
  <c r="D79"/>
  <c r="E79"/>
  <c r="F79"/>
  <c r="D80"/>
  <c r="E80"/>
  <c r="F80"/>
  <c r="D81"/>
  <c r="E81"/>
  <c r="F81"/>
  <c r="D82"/>
  <c r="E82"/>
  <c r="F82"/>
  <c r="D83"/>
  <c r="E83"/>
  <c r="F83"/>
  <c r="D84"/>
  <c r="E84"/>
  <c r="F84"/>
  <c r="D85"/>
  <c r="E85"/>
  <c r="F85"/>
  <c r="D86"/>
  <c r="E86"/>
  <c r="F86"/>
  <c r="D87"/>
  <c r="E87"/>
  <c r="F87"/>
  <c r="D88"/>
  <c r="E88"/>
  <c r="F88"/>
  <c r="D89"/>
  <c r="E89"/>
  <c r="F89"/>
  <c r="D90"/>
  <c r="E90"/>
  <c r="F90"/>
  <c r="F20"/>
  <c r="E20"/>
  <c r="D20"/>
  <c r="D15" i="116"/>
  <c r="D17"/>
  <c r="D18"/>
  <c r="D19"/>
  <c r="D20"/>
  <c r="D21"/>
  <c r="D22"/>
  <c r="D23"/>
  <c r="D24"/>
  <c r="D25"/>
  <c r="D26"/>
  <c r="D27"/>
  <c r="D28"/>
  <c r="D30"/>
  <c r="D31"/>
  <c r="D33"/>
  <c r="D35"/>
  <c r="D36"/>
  <c r="D37"/>
  <c r="D39"/>
  <c r="D40"/>
  <c r="D41"/>
  <c r="D42"/>
  <c r="D44"/>
  <c r="D46"/>
  <c r="D47"/>
  <c r="D49"/>
  <c r="D50"/>
  <c r="D51"/>
  <c r="D52"/>
  <c r="D53"/>
  <c r="D55"/>
  <c r="D57"/>
  <c r="D58"/>
  <c r="D59"/>
  <c r="D61"/>
  <c r="D62"/>
  <c r="D64"/>
  <c r="D66"/>
  <c r="D67"/>
  <c r="D68"/>
  <c r="D69"/>
  <c r="D70"/>
  <c r="D71"/>
  <c r="D72"/>
  <c r="D74"/>
  <c r="D75"/>
  <c r="D76"/>
  <c r="D77"/>
  <c r="D78"/>
  <c r="D79"/>
  <c r="D80"/>
  <c r="D81"/>
  <c r="D82"/>
  <c r="D83"/>
  <c r="D84"/>
  <c r="L21" i="165"/>
  <c r="L22"/>
  <c r="L23"/>
  <c r="L24"/>
  <c r="L25"/>
  <c r="L26"/>
  <c r="L27"/>
  <c r="L28"/>
  <c r="L29"/>
  <c r="L31"/>
  <c r="L32"/>
  <c r="L34"/>
  <c r="L36"/>
  <c r="L37"/>
  <c r="L38"/>
  <c r="L40"/>
  <c r="L41"/>
  <c r="L42"/>
  <c r="L43"/>
  <c r="L45"/>
  <c r="L47"/>
  <c r="L48"/>
  <c r="L50"/>
  <c r="L51"/>
  <c r="L52"/>
  <c r="L53"/>
  <c r="L54"/>
  <c r="L56"/>
  <c r="L58"/>
  <c r="L59"/>
  <c r="L60"/>
  <c r="L62"/>
  <c r="L63"/>
  <c r="L65"/>
  <c r="L67"/>
  <c r="L68"/>
  <c r="L69"/>
  <c r="L70"/>
  <c r="L71"/>
  <c r="L72"/>
  <c r="L73"/>
  <c r="L75"/>
  <c r="L76"/>
  <c r="L77"/>
  <c r="L78"/>
  <c r="L79"/>
  <c r="L80"/>
  <c r="L81"/>
  <c r="L82"/>
  <c r="L83"/>
  <c r="L84"/>
  <c r="L85"/>
  <c r="L16"/>
  <c r="L18"/>
  <c r="L19"/>
  <c r="L20"/>
  <c r="K32"/>
  <c r="I16"/>
  <c r="I17"/>
  <c r="I18"/>
  <c r="I15"/>
  <c r="D20"/>
  <c r="I20" s="1"/>
  <c r="D21"/>
  <c r="I21" s="1"/>
  <c r="D22"/>
  <c r="I22" s="1"/>
  <c r="D23"/>
  <c r="I23" s="1"/>
  <c r="D24"/>
  <c r="I24" s="1"/>
  <c r="D25"/>
  <c r="I25" s="1"/>
  <c r="D26"/>
  <c r="I26" s="1"/>
  <c r="D27"/>
  <c r="I27" s="1"/>
  <c r="D28"/>
  <c r="I28" s="1"/>
  <c r="D29"/>
  <c r="I29" s="1"/>
  <c r="D30"/>
  <c r="I30" s="1"/>
  <c r="D31"/>
  <c r="I31" s="1"/>
  <c r="D32"/>
  <c r="I32" s="1"/>
  <c r="D33"/>
  <c r="I33" s="1"/>
  <c r="D34"/>
  <c r="I34" s="1"/>
  <c r="D35"/>
  <c r="I35" s="1"/>
  <c r="D36"/>
  <c r="I36" s="1"/>
  <c r="D37"/>
  <c r="I37" s="1"/>
  <c r="D38"/>
  <c r="I38" s="1"/>
  <c r="D39"/>
  <c r="I39" s="1"/>
  <c r="D40"/>
  <c r="I40" s="1"/>
  <c r="D41"/>
  <c r="I41" s="1"/>
  <c r="D42"/>
  <c r="I42" s="1"/>
  <c r="D43"/>
  <c r="I43" s="1"/>
  <c r="D44"/>
  <c r="I44" s="1"/>
  <c r="D47"/>
  <c r="I47" s="1"/>
  <c r="D48"/>
  <c r="I48" s="1"/>
  <c r="D50"/>
  <c r="I50" s="1"/>
  <c r="D51"/>
  <c r="I51" s="1"/>
  <c r="D52"/>
  <c r="I52" s="1"/>
  <c r="D53"/>
  <c r="I53" s="1"/>
  <c r="D54"/>
  <c r="I54" s="1"/>
  <c r="D55"/>
  <c r="I55" s="1"/>
  <c r="D56"/>
  <c r="I56" s="1"/>
  <c r="D57"/>
  <c r="I57" s="1"/>
  <c r="D58"/>
  <c r="I58" s="1"/>
  <c r="D59"/>
  <c r="I59" s="1"/>
  <c r="D60"/>
  <c r="I60" s="1"/>
  <c r="D61"/>
  <c r="I61" s="1"/>
  <c r="D62"/>
  <c r="I62" s="1"/>
  <c r="D63"/>
  <c r="I63" s="1"/>
  <c r="D64"/>
  <c r="I64" s="1"/>
  <c r="D65"/>
  <c r="I65" s="1"/>
  <c r="D66"/>
  <c r="I66" s="1"/>
  <c r="D67"/>
  <c r="I67" s="1"/>
  <c r="D68"/>
  <c r="I68" s="1"/>
  <c r="D69"/>
  <c r="I69" s="1"/>
  <c r="D70"/>
  <c r="I70" s="1"/>
  <c r="D71"/>
  <c r="I71" s="1"/>
  <c r="D72"/>
  <c r="I72" s="1"/>
  <c r="D73"/>
  <c r="I73" s="1"/>
  <c r="D74"/>
  <c r="I74" s="1"/>
  <c r="D75"/>
  <c r="I75" s="1"/>
  <c r="D76"/>
  <c r="I76" s="1"/>
  <c r="D77"/>
  <c r="I77" s="1"/>
  <c r="D78"/>
  <c r="I78" s="1"/>
  <c r="D79"/>
  <c r="I79" s="1"/>
  <c r="D80"/>
  <c r="I80" s="1"/>
  <c r="D81"/>
  <c r="I81" s="1"/>
  <c r="D82"/>
  <c r="I82" s="1"/>
  <c r="D83"/>
  <c r="I83" s="1"/>
  <c r="D84"/>
  <c r="I84" s="1"/>
  <c r="D85"/>
  <c r="I85" s="1"/>
  <c r="D19"/>
  <c r="I19" s="1"/>
  <c r="AC86" i="122"/>
  <c r="AB86"/>
  <c r="AA86"/>
  <c r="Z86"/>
  <c r="Y86"/>
  <c r="AC85"/>
  <c r="AB85"/>
  <c r="AA85"/>
  <c r="Z85"/>
  <c r="Y85"/>
  <c r="AC84"/>
  <c r="AB84"/>
  <c r="AA84"/>
  <c r="Z84"/>
  <c r="Y84"/>
  <c r="AC83"/>
  <c r="AB83"/>
  <c r="AA83"/>
  <c r="Z83"/>
  <c r="Y83"/>
  <c r="AC82"/>
  <c r="AB82"/>
  <c r="AA82"/>
  <c r="Z82"/>
  <c r="Y82"/>
  <c r="AC81"/>
  <c r="AB81"/>
  <c r="AA81"/>
  <c r="Z81"/>
  <c r="Y81"/>
  <c r="AC80"/>
  <c r="AB80"/>
  <c r="AA80"/>
  <c r="Z80"/>
  <c r="Y80"/>
  <c r="AC79"/>
  <c r="AB79"/>
  <c r="AA79"/>
  <c r="Z79"/>
  <c r="Y79"/>
  <c r="AC78"/>
  <c r="AB78"/>
  <c r="AA78"/>
  <c r="Z78"/>
  <c r="Y78"/>
  <c r="AC77"/>
  <c r="AB77"/>
  <c r="AA77"/>
  <c r="Z77"/>
  <c r="Y77"/>
  <c r="X76"/>
  <c r="X75" s="1"/>
  <c r="W76"/>
  <c r="W75" s="1"/>
  <c r="V76"/>
  <c r="U76"/>
  <c r="U75" s="1"/>
  <c r="T76"/>
  <c r="T75" s="1"/>
  <c r="S76"/>
  <c r="S75" s="1"/>
  <c r="R76"/>
  <c r="Q76"/>
  <c r="Q75" s="1"/>
  <c r="P76"/>
  <c r="O76"/>
  <c r="O75" s="1"/>
  <c r="N76"/>
  <c r="M76"/>
  <c r="M75" s="1"/>
  <c r="L76"/>
  <c r="AA76"/>
  <c r="K76"/>
  <c r="J76"/>
  <c r="J75" s="1"/>
  <c r="I76"/>
  <c r="I75"/>
  <c r="H76"/>
  <c r="H75"/>
  <c r="G76"/>
  <c r="F76"/>
  <c r="F75" s="1"/>
  <c r="E76"/>
  <c r="E75"/>
  <c r="V75"/>
  <c r="R75"/>
  <c r="N75"/>
  <c r="K75"/>
  <c r="G75"/>
  <c r="AC74"/>
  <c r="AB74"/>
  <c r="AA74"/>
  <c r="Z74"/>
  <c r="Y74"/>
  <c r="AC73"/>
  <c r="AB73"/>
  <c r="AA73"/>
  <c r="Z73"/>
  <c r="Y73"/>
  <c r="AC72"/>
  <c r="AB72"/>
  <c r="AA72"/>
  <c r="Z72"/>
  <c r="Y72"/>
  <c r="AC71"/>
  <c r="AB71"/>
  <c r="AA71"/>
  <c r="Z71"/>
  <c r="Y71"/>
  <c r="AC70"/>
  <c r="AB70"/>
  <c r="AA70"/>
  <c r="Z70"/>
  <c r="Y70"/>
  <c r="AC69"/>
  <c r="AB69"/>
  <c r="AA69"/>
  <c r="Z69"/>
  <c r="Y69"/>
  <c r="X68"/>
  <c r="X67" s="1"/>
  <c r="X66"/>
  <c r="W68"/>
  <c r="V68"/>
  <c r="U68"/>
  <c r="U67"/>
  <c r="U66" s="1"/>
  <c r="T68"/>
  <c r="T67" s="1"/>
  <c r="T66"/>
  <c r="S68"/>
  <c r="R68"/>
  <c r="R67" s="1"/>
  <c r="R66" s="1"/>
  <c r="Q68"/>
  <c r="Q67"/>
  <c r="Q66" s="1"/>
  <c r="P68"/>
  <c r="O68"/>
  <c r="O67" s="1"/>
  <c r="O66" s="1"/>
  <c r="N68"/>
  <c r="AC68" s="1"/>
  <c r="M68"/>
  <c r="AB68" s="1"/>
  <c r="L68"/>
  <c r="AA68" s="1"/>
  <c r="K68"/>
  <c r="Z68" s="1"/>
  <c r="J68"/>
  <c r="I68"/>
  <c r="I67" s="1"/>
  <c r="H68"/>
  <c r="H67"/>
  <c r="H66" s="1"/>
  <c r="G68"/>
  <c r="F68"/>
  <c r="E68"/>
  <c r="E67" s="1"/>
  <c r="E66" s="1"/>
  <c r="W67"/>
  <c r="V67"/>
  <c r="V66" s="1"/>
  <c r="S67"/>
  <c r="N67"/>
  <c r="J67"/>
  <c r="G67"/>
  <c r="G66" s="1"/>
  <c r="F67"/>
  <c r="F66"/>
  <c r="AC65"/>
  <c r="AB65"/>
  <c r="AA65"/>
  <c r="Z65"/>
  <c r="Y65"/>
  <c r="AC64"/>
  <c r="AB64"/>
  <c r="AA64"/>
  <c r="Z64"/>
  <c r="Y64"/>
  <c r="X63"/>
  <c r="W63"/>
  <c r="V63"/>
  <c r="V62"/>
  <c r="U63"/>
  <c r="U62"/>
  <c r="T63"/>
  <c r="S63"/>
  <c r="S62" s="1"/>
  <c r="R63"/>
  <c r="R62"/>
  <c r="Q63"/>
  <c r="AA63"/>
  <c r="P63"/>
  <c r="O63"/>
  <c r="N63"/>
  <c r="AC63"/>
  <c r="M63"/>
  <c r="AB63"/>
  <c r="L63"/>
  <c r="K63"/>
  <c r="K62" s="1"/>
  <c r="J63"/>
  <c r="Y63"/>
  <c r="I63"/>
  <c r="I62"/>
  <c r="H63"/>
  <c r="G63"/>
  <c r="G62" s="1"/>
  <c r="F63"/>
  <c r="F62"/>
  <c r="E63"/>
  <c r="E62"/>
  <c r="X62"/>
  <c r="W62"/>
  <c r="T62"/>
  <c r="P62"/>
  <c r="O62"/>
  <c r="L62"/>
  <c r="H62"/>
  <c r="AC61"/>
  <c r="AB61"/>
  <c r="AA61"/>
  <c r="Z61"/>
  <c r="Y61"/>
  <c r="AC60"/>
  <c r="AB60"/>
  <c r="AA60"/>
  <c r="Z60"/>
  <c r="Y60"/>
  <c r="X59"/>
  <c r="W59"/>
  <c r="V59"/>
  <c r="V58"/>
  <c r="U59"/>
  <c r="U58"/>
  <c r="T59"/>
  <c r="S59"/>
  <c r="S58" s="1"/>
  <c r="S57" s="1"/>
  <c r="R59"/>
  <c r="R58"/>
  <c r="Q59"/>
  <c r="AA59"/>
  <c r="P59"/>
  <c r="O59"/>
  <c r="O58" s="1"/>
  <c r="O57" s="1"/>
  <c r="N59"/>
  <c r="AC59"/>
  <c r="M59"/>
  <c r="AB59"/>
  <c r="L59"/>
  <c r="K59"/>
  <c r="K58" s="1"/>
  <c r="J59"/>
  <c r="J58"/>
  <c r="I59"/>
  <c r="I58"/>
  <c r="H59"/>
  <c r="G59"/>
  <c r="F59"/>
  <c r="F58"/>
  <c r="E59"/>
  <c r="E58"/>
  <c r="X58"/>
  <c r="W58"/>
  <c r="W57" s="1"/>
  <c r="T58"/>
  <c r="T57" s="1"/>
  <c r="P58"/>
  <c r="L58"/>
  <c r="L57" s="1"/>
  <c r="H58"/>
  <c r="G58"/>
  <c r="X57"/>
  <c r="P57"/>
  <c r="AC56"/>
  <c r="AB56"/>
  <c r="AA56"/>
  <c r="Z56"/>
  <c r="Y56"/>
  <c r="AC55"/>
  <c r="AB55"/>
  <c r="AA55"/>
  <c r="Z55"/>
  <c r="Y55"/>
  <c r="AC54"/>
  <c r="AB54"/>
  <c r="AA54"/>
  <c r="Z54"/>
  <c r="Y54"/>
  <c r="AC53"/>
  <c r="AB53"/>
  <c r="AA53"/>
  <c r="Z53"/>
  <c r="Y53"/>
  <c r="AC52"/>
  <c r="AB52"/>
  <c r="AA52"/>
  <c r="Z52"/>
  <c r="Y52"/>
  <c r="X51"/>
  <c r="W51"/>
  <c r="V51"/>
  <c r="V50" s="1"/>
  <c r="U51"/>
  <c r="U50" s="1"/>
  <c r="U46" s="1"/>
  <c r="T51"/>
  <c r="S51"/>
  <c r="S50" s="1"/>
  <c r="R51"/>
  <c r="R50" s="1"/>
  <c r="R46" s="1"/>
  <c r="Q51"/>
  <c r="P51"/>
  <c r="O51"/>
  <c r="N51"/>
  <c r="AC51" s="1"/>
  <c r="M51"/>
  <c r="AB51" s="1"/>
  <c r="L51"/>
  <c r="AA51" s="1"/>
  <c r="K51"/>
  <c r="K50" s="1"/>
  <c r="J51"/>
  <c r="Y51" s="1"/>
  <c r="I51"/>
  <c r="I50" s="1"/>
  <c r="I46" s="1"/>
  <c r="H51"/>
  <c r="G51"/>
  <c r="G50" s="1"/>
  <c r="F51"/>
  <c r="F50" s="1"/>
  <c r="E51"/>
  <c r="E50" s="1"/>
  <c r="X50"/>
  <c r="W50"/>
  <c r="T50"/>
  <c r="P50"/>
  <c r="O50"/>
  <c r="L50"/>
  <c r="H50"/>
  <c r="AC49"/>
  <c r="AB49"/>
  <c r="AA49"/>
  <c r="Z49"/>
  <c r="Y49"/>
  <c r="X48"/>
  <c r="X47" s="1"/>
  <c r="X46"/>
  <c r="W48"/>
  <c r="V48"/>
  <c r="U48"/>
  <c r="U47"/>
  <c r="T48"/>
  <c r="T47"/>
  <c r="T46" s="1"/>
  <c r="S48"/>
  <c r="S47" s="1"/>
  <c r="S46" s="1"/>
  <c r="R48"/>
  <c r="Q48"/>
  <c r="Q47" s="1"/>
  <c r="P48"/>
  <c r="O48"/>
  <c r="N48"/>
  <c r="AC48" s="1"/>
  <c r="M48"/>
  <c r="L48"/>
  <c r="AA48" s="1"/>
  <c r="K48"/>
  <c r="J48"/>
  <c r="Y48" s="1"/>
  <c r="Y47" s="1"/>
  <c r="I48"/>
  <c r="I47" s="1"/>
  <c r="H48"/>
  <c r="H47" s="1"/>
  <c r="G48"/>
  <c r="F48"/>
  <c r="F47" s="1"/>
  <c r="E48"/>
  <c r="E47"/>
  <c r="W47"/>
  <c r="V47"/>
  <c r="R47"/>
  <c r="O47"/>
  <c r="N47"/>
  <c r="G47"/>
  <c r="W46"/>
  <c r="G46"/>
  <c r="AC45"/>
  <c r="AB45"/>
  <c r="AA45"/>
  <c r="Z45"/>
  <c r="Y45"/>
  <c r="AC44"/>
  <c r="AB44"/>
  <c r="AA44"/>
  <c r="Z44"/>
  <c r="Y44"/>
  <c r="AC43"/>
  <c r="AB43"/>
  <c r="AA43"/>
  <c r="Z43"/>
  <c r="Y43"/>
  <c r="AC42"/>
  <c r="AB42"/>
  <c r="AA42"/>
  <c r="Z42"/>
  <c r="Y42"/>
  <c r="X41"/>
  <c r="X40" s="1"/>
  <c r="W41"/>
  <c r="W40" s="1"/>
  <c r="V41"/>
  <c r="U41"/>
  <c r="T41"/>
  <c r="T40" s="1"/>
  <c r="S41"/>
  <c r="R41"/>
  <c r="R40" s="1"/>
  <c r="Q41"/>
  <c r="P41"/>
  <c r="P40" s="1"/>
  <c r="O41"/>
  <c r="N41"/>
  <c r="AC41" s="1"/>
  <c r="M41"/>
  <c r="AB41" s="1"/>
  <c r="L41"/>
  <c r="AA41" s="1"/>
  <c r="K41"/>
  <c r="Z41" s="1"/>
  <c r="J41"/>
  <c r="I41"/>
  <c r="H41"/>
  <c r="H40" s="1"/>
  <c r="G41"/>
  <c r="G40" s="1"/>
  <c r="F41"/>
  <c r="E41"/>
  <c r="V40"/>
  <c r="U40"/>
  <c r="Q40"/>
  <c r="N40"/>
  <c r="M40"/>
  <c r="I40"/>
  <c r="F40"/>
  <c r="E40"/>
  <c r="AC39"/>
  <c r="AB39"/>
  <c r="AA39"/>
  <c r="Z39"/>
  <c r="Y39"/>
  <c r="AC38"/>
  <c r="AB38"/>
  <c r="AA38"/>
  <c r="Z38"/>
  <c r="Y38"/>
  <c r="X37"/>
  <c r="X36" s="1"/>
  <c r="W37"/>
  <c r="W36" s="1"/>
  <c r="W35" s="1"/>
  <c r="V37"/>
  <c r="U37"/>
  <c r="U36" s="1"/>
  <c r="T37"/>
  <c r="T36" s="1"/>
  <c r="S37"/>
  <c r="R37"/>
  <c r="Q37"/>
  <c r="P37"/>
  <c r="P36"/>
  <c r="O37"/>
  <c r="N37"/>
  <c r="AC37" s="1"/>
  <c r="M37"/>
  <c r="L37"/>
  <c r="AA37" s="1"/>
  <c r="K37"/>
  <c r="Z37" s="1"/>
  <c r="J37"/>
  <c r="Y37" s="1"/>
  <c r="I37"/>
  <c r="H37"/>
  <c r="H36" s="1"/>
  <c r="G37"/>
  <c r="G36" s="1"/>
  <c r="G35" s="1"/>
  <c r="F37"/>
  <c r="F36" s="1"/>
  <c r="F35" s="1"/>
  <c r="E37"/>
  <c r="V36"/>
  <c r="U35"/>
  <c r="R36"/>
  <c r="Q36"/>
  <c r="Q35" s="1"/>
  <c r="N36"/>
  <c r="J36"/>
  <c r="I36"/>
  <c r="E36"/>
  <c r="E35"/>
  <c r="AC34"/>
  <c r="AB34"/>
  <c r="AA34"/>
  <c r="Z34"/>
  <c r="Y34"/>
  <c r="AC33"/>
  <c r="M33"/>
  <c r="M32" s="1"/>
  <c r="L33"/>
  <c r="L32" s="1"/>
  <c r="K33"/>
  <c r="Z33" s="1"/>
  <c r="J33"/>
  <c r="Y33" s="1"/>
  <c r="I33"/>
  <c r="I32" s="1"/>
  <c r="I31" s="1"/>
  <c r="H33"/>
  <c r="H32" s="1"/>
  <c r="H31" s="1"/>
  <c r="G33"/>
  <c r="F33"/>
  <c r="E33"/>
  <c r="E32" s="1"/>
  <c r="E31" s="1"/>
  <c r="E30" s="1"/>
  <c r="E29" s="1"/>
  <c r="E28" s="1"/>
  <c r="E27" s="1"/>
  <c r="E26" s="1"/>
  <c r="E25" s="1"/>
  <c r="E24" s="1"/>
  <c r="E23" s="1"/>
  <c r="E22" s="1"/>
  <c r="E21" s="1"/>
  <c r="E20" s="1"/>
  <c r="E19" s="1"/>
  <c r="E18" s="1"/>
  <c r="E17" s="1"/>
  <c r="X32"/>
  <c r="X31" s="1"/>
  <c r="W32"/>
  <c r="V32"/>
  <c r="V31" s="1"/>
  <c r="U32"/>
  <c r="U31" s="1"/>
  <c r="T32"/>
  <c r="S32"/>
  <c r="R32"/>
  <c r="R31" s="1"/>
  <c r="Q32"/>
  <c r="Q31" s="1"/>
  <c r="P32"/>
  <c r="P31" s="1"/>
  <c r="O32"/>
  <c r="N32"/>
  <c r="AC32" s="1"/>
  <c r="K32"/>
  <c r="J32"/>
  <c r="J31" s="1"/>
  <c r="Y31" s="1"/>
  <c r="Y17" s="1"/>
  <c r="G32"/>
  <c r="G31" s="1"/>
  <c r="F32"/>
  <c r="F31"/>
  <c r="F30" s="1"/>
  <c r="F29" s="1"/>
  <c r="F28" s="1"/>
  <c r="F27" s="1"/>
  <c r="F26" s="1"/>
  <c r="F25" s="1"/>
  <c r="F24" s="1"/>
  <c r="F23" s="1"/>
  <c r="F22" s="1"/>
  <c r="F21" s="1"/>
  <c r="F20" s="1"/>
  <c r="F19" s="1"/>
  <c r="F18" s="1"/>
  <c r="F17" s="1"/>
  <c r="W31"/>
  <c r="T31"/>
  <c r="S31"/>
  <c r="O31"/>
  <c r="AC30"/>
  <c r="AB30"/>
  <c r="AA30"/>
  <c r="Z30"/>
  <c r="Y30"/>
  <c r="AC29"/>
  <c r="AB29"/>
  <c r="AA29"/>
  <c r="Z29"/>
  <c r="Y29"/>
  <c r="AC28"/>
  <c r="AB28"/>
  <c r="AA28"/>
  <c r="Z28"/>
  <c r="Y28"/>
  <c r="AC27"/>
  <c r="AB27"/>
  <c r="AA27"/>
  <c r="Z27"/>
  <c r="Y27"/>
  <c r="AC26"/>
  <c r="AB26"/>
  <c r="AA26"/>
  <c r="Z26"/>
  <c r="Y26"/>
  <c r="AC25"/>
  <c r="AB25"/>
  <c r="AA25"/>
  <c r="Z25"/>
  <c r="Y25"/>
  <c r="AC24"/>
  <c r="AB24"/>
  <c r="AA24"/>
  <c r="Z24"/>
  <c r="Y24"/>
  <c r="AC23"/>
  <c r="AB23"/>
  <c r="AA23"/>
  <c r="Z23"/>
  <c r="Y23"/>
  <c r="AC22"/>
  <c r="AB22"/>
  <c r="AA22"/>
  <c r="Z22"/>
  <c r="Y22"/>
  <c r="AC21"/>
  <c r="AC19" s="1"/>
  <c r="AC18" s="1"/>
  <c r="AB21"/>
  <c r="AA21"/>
  <c r="Z21"/>
  <c r="Y21"/>
  <c r="Y19" s="1"/>
  <c r="Y18" s="1"/>
  <c r="AC20"/>
  <c r="AB20"/>
  <c r="AA20"/>
  <c r="Z20"/>
  <c r="Z19" s="1"/>
  <c r="Z18" s="1"/>
  <c r="Y20"/>
  <c r="X19"/>
  <c r="W19"/>
  <c r="V19"/>
  <c r="V18"/>
  <c r="U19"/>
  <c r="U18" s="1"/>
  <c r="T19"/>
  <c r="T18" s="1"/>
  <c r="T17" s="1"/>
  <c r="S19"/>
  <c r="R19"/>
  <c r="R18" s="1"/>
  <c r="Q19"/>
  <c r="Q18"/>
  <c r="P19"/>
  <c r="O19"/>
  <c r="N19"/>
  <c r="N18"/>
  <c r="M19"/>
  <c r="M18" s="1"/>
  <c r="L19"/>
  <c r="K19"/>
  <c r="K18" s="1"/>
  <c r="J19"/>
  <c r="J18" s="1"/>
  <c r="X18"/>
  <c r="W18"/>
  <c r="W17" s="1"/>
  <c r="S18"/>
  <c r="S17" s="1"/>
  <c r="P18"/>
  <c r="O18"/>
  <c r="O17" s="1"/>
  <c r="L18"/>
  <c r="CI79" i="120"/>
  <c r="CH79"/>
  <c r="CH78" s="1"/>
  <c r="CG79"/>
  <c r="CF79"/>
  <c r="CE79"/>
  <c r="CD79"/>
  <c r="CD78" s="1"/>
  <c r="CC79"/>
  <c r="CB79"/>
  <c r="CB78" s="1"/>
  <c r="CA79"/>
  <c r="BZ79"/>
  <c r="BY79"/>
  <c r="BX79"/>
  <c r="BX78" s="1"/>
  <c r="BW79"/>
  <c r="BV79"/>
  <c r="BU79"/>
  <c r="BT79"/>
  <c r="BT78" s="1"/>
  <c r="BS79"/>
  <c r="BR79"/>
  <c r="BQ79"/>
  <c r="BP79"/>
  <c r="BP78" s="1"/>
  <c r="BO79"/>
  <c r="BN79"/>
  <c r="BM79"/>
  <c r="BL79"/>
  <c r="BL78" s="1"/>
  <c r="BK79"/>
  <c r="BJ79"/>
  <c r="BI79"/>
  <c r="BH79"/>
  <c r="BH78" s="1"/>
  <c r="BG79"/>
  <c r="BF79"/>
  <c r="BE79"/>
  <c r="BD79"/>
  <c r="BD78" s="1"/>
  <c r="BC79"/>
  <c r="BB79"/>
  <c r="BA79"/>
  <c r="AZ79"/>
  <c r="AZ78" s="1"/>
  <c r="AY79"/>
  <c r="AX79"/>
  <c r="AW79"/>
  <c r="AV79"/>
  <c r="AV78" s="1"/>
  <c r="AU79"/>
  <c r="AT79"/>
  <c r="AS79"/>
  <c r="AR79"/>
  <c r="AR78" s="1"/>
  <c r="AQ79"/>
  <c r="AP79"/>
  <c r="AO79"/>
  <c r="AN79"/>
  <c r="AN78" s="1"/>
  <c r="AM79"/>
  <c r="AL79"/>
  <c r="AK79"/>
  <c r="AJ79"/>
  <c r="AJ78" s="1"/>
  <c r="AI79"/>
  <c r="AH79"/>
  <c r="AG79"/>
  <c r="AF79"/>
  <c r="AF78" s="1"/>
  <c r="AE79"/>
  <c r="AD79"/>
  <c r="AC79"/>
  <c r="AB79"/>
  <c r="AB78" s="1"/>
  <c r="AA79"/>
  <c r="Z79"/>
  <c r="Y79"/>
  <c r="X79"/>
  <c r="X78" s="1"/>
  <c r="W79"/>
  <c r="V79"/>
  <c r="U79"/>
  <c r="T79"/>
  <c r="T78" s="1"/>
  <c r="S79"/>
  <c r="R79"/>
  <c r="Q79"/>
  <c r="P79"/>
  <c r="P78" s="1"/>
  <c r="O79"/>
  <c r="N79"/>
  <c r="M79"/>
  <c r="L79"/>
  <c r="L78" s="1"/>
  <c r="K79"/>
  <c r="J79"/>
  <c r="I79"/>
  <c r="H79"/>
  <c r="H78" s="1"/>
  <c r="G79"/>
  <c r="F79"/>
  <c r="E79"/>
  <c r="D79"/>
  <c r="D78" s="1"/>
  <c r="CI78"/>
  <c r="CG78"/>
  <c r="CF78"/>
  <c r="CE78"/>
  <c r="CC78"/>
  <c r="CA78"/>
  <c r="BZ78"/>
  <c r="BY78"/>
  <c r="BW78"/>
  <c r="BV78"/>
  <c r="BU78"/>
  <c r="BS78"/>
  <c r="BR78"/>
  <c r="BQ78"/>
  <c r="BO78"/>
  <c r="BN78"/>
  <c r="BM78"/>
  <c r="BK78"/>
  <c r="BJ78"/>
  <c r="BI78"/>
  <c r="BG78"/>
  <c r="BF78"/>
  <c r="BE78"/>
  <c r="BC78"/>
  <c r="BB78"/>
  <c r="BA78"/>
  <c r="AY78"/>
  <c r="AX78"/>
  <c r="AW78"/>
  <c r="AU78"/>
  <c r="AT78"/>
  <c r="AS78"/>
  <c r="AQ78"/>
  <c r="AP78"/>
  <c r="AO78"/>
  <c r="AM78"/>
  <c r="AL78"/>
  <c r="AK78"/>
  <c r="AI78"/>
  <c r="AH78"/>
  <c r="AG78"/>
  <c r="AE78"/>
  <c r="AD78"/>
  <c r="AC78"/>
  <c r="AA78"/>
  <c r="Z78"/>
  <c r="Y78"/>
  <c r="W78"/>
  <c r="V78"/>
  <c r="U78"/>
  <c r="S78"/>
  <c r="R78"/>
  <c r="Q78"/>
  <c r="O78"/>
  <c r="N78"/>
  <c r="M78"/>
  <c r="K78"/>
  <c r="J78"/>
  <c r="I78"/>
  <c r="G78"/>
  <c r="F78"/>
  <c r="E78"/>
  <c r="CI71"/>
  <c r="CH71"/>
  <c r="CG71"/>
  <c r="CF71"/>
  <c r="CE71"/>
  <c r="CD71"/>
  <c r="CC71"/>
  <c r="CB71"/>
  <c r="CA71"/>
  <c r="BZ71"/>
  <c r="BY71"/>
  <c r="BX71"/>
  <c r="BW71"/>
  <c r="BV71"/>
  <c r="BU71"/>
  <c r="BT71"/>
  <c r="BS71"/>
  <c r="BR71"/>
  <c r="BQ71"/>
  <c r="BP71"/>
  <c r="BO71"/>
  <c r="BN71"/>
  <c r="BM71"/>
  <c r="BL71"/>
  <c r="BK71"/>
  <c r="BJ71"/>
  <c r="BI71"/>
  <c r="BH71"/>
  <c r="BG71"/>
  <c r="BF71"/>
  <c r="BE71"/>
  <c r="BD71"/>
  <c r="BC71"/>
  <c r="BB71"/>
  <c r="BA71"/>
  <c r="AZ71"/>
  <c r="AY71"/>
  <c r="AX71"/>
  <c r="AW71"/>
  <c r="AV71"/>
  <c r="AU71"/>
  <c r="AT71"/>
  <c r="AS71"/>
  <c r="AR71"/>
  <c r="AQ71"/>
  <c r="AP71"/>
  <c r="AO71"/>
  <c r="AN71"/>
  <c r="AM71"/>
  <c r="AL71"/>
  <c r="AK71"/>
  <c r="AJ71"/>
  <c r="AI71"/>
  <c r="AH71"/>
  <c r="AG71"/>
  <c r="AF71"/>
  <c r="AE71"/>
  <c r="AD71"/>
  <c r="AC71"/>
  <c r="AB71"/>
  <c r="AA71"/>
  <c r="Z71"/>
  <c r="Y71"/>
  <c r="X71"/>
  <c r="W71"/>
  <c r="V71"/>
  <c r="U71"/>
  <c r="T71"/>
  <c r="S71"/>
  <c r="R71"/>
  <c r="Q71"/>
  <c r="P71"/>
  <c r="O71"/>
  <c r="N71"/>
  <c r="M71"/>
  <c r="L71"/>
  <c r="K71"/>
  <c r="J71"/>
  <c r="I71"/>
  <c r="H71"/>
  <c r="G71"/>
  <c r="F71"/>
  <c r="E71"/>
  <c r="D71"/>
  <c r="CI70"/>
  <c r="CH70"/>
  <c r="CG70"/>
  <c r="CF70"/>
  <c r="CE70"/>
  <c r="CD70"/>
  <c r="CD69" s="1"/>
  <c r="CC70"/>
  <c r="CB70"/>
  <c r="CA70"/>
  <c r="BZ70"/>
  <c r="BY70"/>
  <c r="BX70"/>
  <c r="BW70"/>
  <c r="BV70"/>
  <c r="BU70"/>
  <c r="BT70"/>
  <c r="BS70"/>
  <c r="BR70"/>
  <c r="BQ70"/>
  <c r="BP70"/>
  <c r="BO70"/>
  <c r="BO69" s="1"/>
  <c r="BN70"/>
  <c r="BM70"/>
  <c r="BL70"/>
  <c r="BK70"/>
  <c r="BJ70"/>
  <c r="BI70"/>
  <c r="BH70"/>
  <c r="BG70"/>
  <c r="BG69" s="1"/>
  <c r="BF70"/>
  <c r="BE70"/>
  <c r="BD70"/>
  <c r="BC70"/>
  <c r="BB70"/>
  <c r="BA70"/>
  <c r="AZ70"/>
  <c r="AY70"/>
  <c r="AY69" s="1"/>
  <c r="AX70"/>
  <c r="AW70"/>
  <c r="AV70"/>
  <c r="AU70"/>
  <c r="AT70"/>
  <c r="AS70"/>
  <c r="AR70"/>
  <c r="AQ70"/>
  <c r="AQ69" s="1"/>
  <c r="AP70"/>
  <c r="AO70"/>
  <c r="AN70"/>
  <c r="AM70"/>
  <c r="AL70"/>
  <c r="AK70"/>
  <c r="AJ70"/>
  <c r="AI70"/>
  <c r="AI69" s="1"/>
  <c r="AH70"/>
  <c r="AG70"/>
  <c r="AF70"/>
  <c r="AE70"/>
  <c r="AD70"/>
  <c r="AC70"/>
  <c r="AB70"/>
  <c r="AA70"/>
  <c r="AA69" s="1"/>
  <c r="Z70"/>
  <c r="Y70"/>
  <c r="X70"/>
  <c r="W70"/>
  <c r="V70"/>
  <c r="U70"/>
  <c r="T70"/>
  <c r="S70"/>
  <c r="S69" s="1"/>
  <c r="R70"/>
  <c r="Q70"/>
  <c r="P70"/>
  <c r="O70"/>
  <c r="N70"/>
  <c r="M70"/>
  <c r="L70"/>
  <c r="K70"/>
  <c r="K69" s="1"/>
  <c r="J70"/>
  <c r="I70"/>
  <c r="H70"/>
  <c r="G70"/>
  <c r="F70"/>
  <c r="E70"/>
  <c r="D70"/>
  <c r="CI69"/>
  <c r="CG69"/>
  <c r="CE69"/>
  <c r="CC69"/>
  <c r="BZ69"/>
  <c r="BY69"/>
  <c r="BV69"/>
  <c r="BU69"/>
  <c r="BR69"/>
  <c r="BQ69"/>
  <c r="BN69"/>
  <c r="BM69"/>
  <c r="BJ69"/>
  <c r="BI69"/>
  <c r="BF69"/>
  <c r="BE69"/>
  <c r="BB69"/>
  <c r="BA69"/>
  <c r="AX69"/>
  <c r="AW69"/>
  <c r="AT69"/>
  <c r="AS69"/>
  <c r="AP69"/>
  <c r="AO69"/>
  <c r="AL69"/>
  <c r="AK69"/>
  <c r="AH69"/>
  <c r="AG69"/>
  <c r="AD69"/>
  <c r="AC69"/>
  <c r="Z69"/>
  <c r="Y69"/>
  <c r="V69"/>
  <c r="U69"/>
  <c r="R69"/>
  <c r="Q69"/>
  <c r="N69"/>
  <c r="M69"/>
  <c r="J69"/>
  <c r="I69"/>
  <c r="F69"/>
  <c r="E69"/>
  <c r="CI66"/>
  <c r="CH66"/>
  <c r="CG66"/>
  <c r="CF66"/>
  <c r="CE66"/>
  <c r="CD66"/>
  <c r="CC66"/>
  <c r="CB66"/>
  <c r="CA66"/>
  <c r="BZ66"/>
  <c r="BY66"/>
  <c r="BX66"/>
  <c r="BW66"/>
  <c r="BV66"/>
  <c r="BU66"/>
  <c r="BT66"/>
  <c r="BS66"/>
  <c r="BR66"/>
  <c r="BQ66"/>
  <c r="BP66"/>
  <c r="BO66"/>
  <c r="BN66"/>
  <c r="BM66"/>
  <c r="BL66"/>
  <c r="BK66"/>
  <c r="BJ66"/>
  <c r="BI66"/>
  <c r="BH66"/>
  <c r="BG66"/>
  <c r="BF66"/>
  <c r="BE66"/>
  <c r="BD66"/>
  <c r="BC66"/>
  <c r="BB66"/>
  <c r="BA66"/>
  <c r="AZ66"/>
  <c r="AY66"/>
  <c r="AX66"/>
  <c r="AW66"/>
  <c r="AV66"/>
  <c r="AU66"/>
  <c r="AT66"/>
  <c r="AS66"/>
  <c r="AR66"/>
  <c r="AQ66"/>
  <c r="AP66"/>
  <c r="AO66"/>
  <c r="AN66"/>
  <c r="AM66"/>
  <c r="AL66"/>
  <c r="AK66"/>
  <c r="AJ66"/>
  <c r="AI66"/>
  <c r="AH66"/>
  <c r="AG66"/>
  <c r="AF66"/>
  <c r="AE66"/>
  <c r="AD66"/>
  <c r="AC66"/>
  <c r="AB66"/>
  <c r="AA66"/>
  <c r="Z66"/>
  <c r="Y66"/>
  <c r="X66"/>
  <c r="W66"/>
  <c r="V66"/>
  <c r="U66"/>
  <c r="T66"/>
  <c r="S66"/>
  <c r="R66"/>
  <c r="Q66"/>
  <c r="P66"/>
  <c r="O66"/>
  <c r="N66"/>
  <c r="M66"/>
  <c r="L66"/>
  <c r="K66"/>
  <c r="J66"/>
  <c r="I66"/>
  <c r="H66"/>
  <c r="G66"/>
  <c r="F66"/>
  <c r="E66"/>
  <c r="D66"/>
  <c r="CI65"/>
  <c r="CH65"/>
  <c r="CG65"/>
  <c r="CF65"/>
  <c r="CE65"/>
  <c r="CD65"/>
  <c r="CC65"/>
  <c r="CB65"/>
  <c r="CA65"/>
  <c r="BZ65"/>
  <c r="BY65"/>
  <c r="BX65"/>
  <c r="BW65"/>
  <c r="BV65"/>
  <c r="BU65"/>
  <c r="BT65"/>
  <c r="BS65"/>
  <c r="BR65"/>
  <c r="BQ65"/>
  <c r="BP65"/>
  <c r="BO65"/>
  <c r="BN65"/>
  <c r="BM65"/>
  <c r="BL65"/>
  <c r="BK65"/>
  <c r="BJ65"/>
  <c r="BI65"/>
  <c r="BH65"/>
  <c r="BG65"/>
  <c r="BF65"/>
  <c r="BE65"/>
  <c r="BD65"/>
  <c r="BC65"/>
  <c r="BB65"/>
  <c r="BA65"/>
  <c r="AZ65"/>
  <c r="AY65"/>
  <c r="AX65"/>
  <c r="AW65"/>
  <c r="AV65"/>
  <c r="AU65"/>
  <c r="AT65"/>
  <c r="AS65"/>
  <c r="AR65"/>
  <c r="AQ65"/>
  <c r="AP65"/>
  <c r="AO65"/>
  <c r="AN65"/>
  <c r="AM65"/>
  <c r="AL65"/>
  <c r="AK65"/>
  <c r="AJ65"/>
  <c r="AI65"/>
  <c r="AH65"/>
  <c r="AG65"/>
  <c r="AF65"/>
  <c r="AE65"/>
  <c r="AD65"/>
  <c r="AC65"/>
  <c r="AB65"/>
  <c r="AA65"/>
  <c r="Z65"/>
  <c r="Y65"/>
  <c r="X65"/>
  <c r="W65"/>
  <c r="V65"/>
  <c r="U65"/>
  <c r="T65"/>
  <c r="S65"/>
  <c r="R65"/>
  <c r="Q65"/>
  <c r="P65"/>
  <c r="O65"/>
  <c r="N65"/>
  <c r="M65"/>
  <c r="L65"/>
  <c r="K65"/>
  <c r="J65"/>
  <c r="I65"/>
  <c r="H65"/>
  <c r="G65"/>
  <c r="F65"/>
  <c r="E65"/>
  <c r="D65"/>
  <c r="CI62"/>
  <c r="CH62"/>
  <c r="CG62"/>
  <c r="CF62"/>
  <c r="CE62"/>
  <c r="CD62"/>
  <c r="CC62"/>
  <c r="CB62"/>
  <c r="CA62"/>
  <c r="BZ62"/>
  <c r="BY62"/>
  <c r="BX62"/>
  <c r="BW62"/>
  <c r="BV62"/>
  <c r="BU62"/>
  <c r="BT62"/>
  <c r="BS62"/>
  <c r="BR62"/>
  <c r="BQ62"/>
  <c r="BP62"/>
  <c r="BO62"/>
  <c r="BN62"/>
  <c r="BM62"/>
  <c r="BL62"/>
  <c r="BK62"/>
  <c r="BJ62"/>
  <c r="BI62"/>
  <c r="BH62"/>
  <c r="BG62"/>
  <c r="BF62"/>
  <c r="BE62"/>
  <c r="BD62"/>
  <c r="BC62"/>
  <c r="BB62"/>
  <c r="BA62"/>
  <c r="AZ62"/>
  <c r="AY62"/>
  <c r="AX62"/>
  <c r="AW62"/>
  <c r="AV62"/>
  <c r="AU62"/>
  <c r="AT62"/>
  <c r="AS62"/>
  <c r="AR62"/>
  <c r="AQ62"/>
  <c r="AP62"/>
  <c r="AO62"/>
  <c r="AN62"/>
  <c r="AM62"/>
  <c r="AL62"/>
  <c r="AK62"/>
  <c r="AJ62"/>
  <c r="AI62"/>
  <c r="AH62"/>
  <c r="AG62"/>
  <c r="AF62"/>
  <c r="AE62"/>
  <c r="AD62"/>
  <c r="AC62"/>
  <c r="AB62"/>
  <c r="AA62"/>
  <c r="Z62"/>
  <c r="Y62"/>
  <c r="X62"/>
  <c r="W62"/>
  <c r="V62"/>
  <c r="U62"/>
  <c r="T62"/>
  <c r="S62"/>
  <c r="R62"/>
  <c r="Q62"/>
  <c r="P62"/>
  <c r="O62"/>
  <c r="N62"/>
  <c r="M62"/>
  <c r="L62"/>
  <c r="K62"/>
  <c r="J62"/>
  <c r="I62"/>
  <c r="H62"/>
  <c r="G62"/>
  <c r="F62"/>
  <c r="E62"/>
  <c r="D62"/>
  <c r="CI61"/>
  <c r="CH61"/>
  <c r="CG61"/>
  <c r="CF61"/>
  <c r="CE61"/>
  <c r="CD61"/>
  <c r="CC61"/>
  <c r="CB61"/>
  <c r="CA61"/>
  <c r="BZ61"/>
  <c r="BY61"/>
  <c r="BX61"/>
  <c r="BW61"/>
  <c r="BV61"/>
  <c r="BU61"/>
  <c r="BT61"/>
  <c r="BS61"/>
  <c r="BR61"/>
  <c r="BQ61"/>
  <c r="BP61"/>
  <c r="BO61"/>
  <c r="BN61"/>
  <c r="BM61"/>
  <c r="BL61"/>
  <c r="BK61"/>
  <c r="BJ61"/>
  <c r="BI61"/>
  <c r="BH61"/>
  <c r="BG61"/>
  <c r="BF61"/>
  <c r="BE61"/>
  <c r="BD61"/>
  <c r="BC61"/>
  <c r="BB61"/>
  <c r="BA61"/>
  <c r="AZ61"/>
  <c r="AY61"/>
  <c r="AX61"/>
  <c r="AW61"/>
  <c r="AV61"/>
  <c r="AU61"/>
  <c r="AT61"/>
  <c r="AS61"/>
  <c r="AR61"/>
  <c r="AQ61"/>
  <c r="AP61"/>
  <c r="AO61"/>
  <c r="AN61"/>
  <c r="AM61"/>
  <c r="AL61"/>
  <c r="AK61"/>
  <c r="AJ61"/>
  <c r="AI61"/>
  <c r="AH61"/>
  <c r="AG61"/>
  <c r="AF61"/>
  <c r="AE61"/>
  <c r="AD61"/>
  <c r="AC61"/>
  <c r="AB61"/>
  <c r="AA61"/>
  <c r="Z61"/>
  <c r="Y61"/>
  <c r="X61"/>
  <c r="W61"/>
  <c r="V61"/>
  <c r="U61"/>
  <c r="T61"/>
  <c r="S61"/>
  <c r="R61"/>
  <c r="Q61"/>
  <c r="P61"/>
  <c r="O61"/>
  <c r="N61"/>
  <c r="M61"/>
  <c r="L61"/>
  <c r="K61"/>
  <c r="J61"/>
  <c r="I61"/>
  <c r="H61"/>
  <c r="G61"/>
  <c r="F61"/>
  <c r="E61"/>
  <c r="D61"/>
  <c r="CI60"/>
  <c r="CH60"/>
  <c r="CG60"/>
  <c r="CF60"/>
  <c r="CE60"/>
  <c r="CD60"/>
  <c r="CC60"/>
  <c r="CB60"/>
  <c r="CA60"/>
  <c r="BZ60"/>
  <c r="BY60"/>
  <c r="BX60"/>
  <c r="BW60"/>
  <c r="BV60"/>
  <c r="BU60"/>
  <c r="BT60"/>
  <c r="BS60"/>
  <c r="BR60"/>
  <c r="BQ60"/>
  <c r="BP60"/>
  <c r="BO60"/>
  <c r="BN60"/>
  <c r="BM60"/>
  <c r="BL60"/>
  <c r="BK60"/>
  <c r="BJ60"/>
  <c r="BI60"/>
  <c r="BH60"/>
  <c r="BG60"/>
  <c r="BF60"/>
  <c r="BE60"/>
  <c r="BD60"/>
  <c r="BC60"/>
  <c r="BB60"/>
  <c r="BA60"/>
  <c r="AZ60"/>
  <c r="AY60"/>
  <c r="AX60"/>
  <c r="AW60"/>
  <c r="AV60"/>
  <c r="AU60"/>
  <c r="AT60"/>
  <c r="AS60"/>
  <c r="AR60"/>
  <c r="AQ60"/>
  <c r="AP60"/>
  <c r="AO60"/>
  <c r="AN60"/>
  <c r="AM60"/>
  <c r="AL60"/>
  <c r="AK60"/>
  <c r="AJ60"/>
  <c r="AI60"/>
  <c r="AH60"/>
  <c r="AG60"/>
  <c r="AF60"/>
  <c r="AE60"/>
  <c r="AD60"/>
  <c r="AC60"/>
  <c r="AB60"/>
  <c r="AA60"/>
  <c r="Z60"/>
  <c r="Y60"/>
  <c r="X60"/>
  <c r="W60"/>
  <c r="V60"/>
  <c r="U60"/>
  <c r="T60"/>
  <c r="S60"/>
  <c r="R60"/>
  <c r="Q60"/>
  <c r="P60"/>
  <c r="O60"/>
  <c r="N60"/>
  <c r="M60"/>
  <c r="L60"/>
  <c r="K60"/>
  <c r="J60"/>
  <c r="I60"/>
  <c r="H60"/>
  <c r="G60"/>
  <c r="F60"/>
  <c r="E60"/>
  <c r="D60"/>
  <c r="CI54"/>
  <c r="CH54"/>
  <c r="CG54"/>
  <c r="CF54"/>
  <c r="CE54"/>
  <c r="CD54"/>
  <c r="CC54"/>
  <c r="CB54"/>
  <c r="CA54"/>
  <c r="BZ54"/>
  <c r="BY54"/>
  <c r="BX54"/>
  <c r="BW54"/>
  <c r="BV54"/>
  <c r="BU54"/>
  <c r="BT54"/>
  <c r="BS54"/>
  <c r="BR54"/>
  <c r="BQ54"/>
  <c r="BP54"/>
  <c r="BO54"/>
  <c r="BN54"/>
  <c r="BM54"/>
  <c r="BL54"/>
  <c r="BK54"/>
  <c r="BJ54"/>
  <c r="BI54"/>
  <c r="BH54"/>
  <c r="BG54"/>
  <c r="BF54"/>
  <c r="BE54"/>
  <c r="BD54"/>
  <c r="BC54"/>
  <c r="BB54"/>
  <c r="BA54"/>
  <c r="AZ54"/>
  <c r="AY54"/>
  <c r="AX54"/>
  <c r="AW54"/>
  <c r="AV54"/>
  <c r="AU54"/>
  <c r="AT54"/>
  <c r="AS54"/>
  <c r="AR54"/>
  <c r="AQ54"/>
  <c r="AP54"/>
  <c r="AO54"/>
  <c r="AN54"/>
  <c r="AM54"/>
  <c r="AL54"/>
  <c r="AK54"/>
  <c r="AJ54"/>
  <c r="AI54"/>
  <c r="AH54"/>
  <c r="AG54"/>
  <c r="AF54"/>
  <c r="AE54"/>
  <c r="AD54"/>
  <c r="AC54"/>
  <c r="AB54"/>
  <c r="AA54"/>
  <c r="Z54"/>
  <c r="Y54"/>
  <c r="X54"/>
  <c r="W54"/>
  <c r="V54"/>
  <c r="U54"/>
  <c r="T54"/>
  <c r="S54"/>
  <c r="R54"/>
  <c r="Q54"/>
  <c r="P54"/>
  <c r="O54"/>
  <c r="N54"/>
  <c r="M54"/>
  <c r="L54"/>
  <c r="K54"/>
  <c r="J54"/>
  <c r="I54"/>
  <c r="H54"/>
  <c r="G54"/>
  <c r="F54"/>
  <c r="E54"/>
  <c r="D54"/>
  <c r="CI53"/>
  <c r="CH53"/>
  <c r="CG53"/>
  <c r="CF53"/>
  <c r="CE53"/>
  <c r="CD53"/>
  <c r="CC53"/>
  <c r="CB53"/>
  <c r="CA53"/>
  <c r="BZ53"/>
  <c r="BY53"/>
  <c r="BX53"/>
  <c r="BW53"/>
  <c r="BV53"/>
  <c r="BU53"/>
  <c r="BT53"/>
  <c r="BS53"/>
  <c r="BR53"/>
  <c r="BQ53"/>
  <c r="BP53"/>
  <c r="BO53"/>
  <c r="BN53"/>
  <c r="BM53"/>
  <c r="BL53"/>
  <c r="BK53"/>
  <c r="BJ53"/>
  <c r="BI53"/>
  <c r="BH53"/>
  <c r="BG53"/>
  <c r="BF53"/>
  <c r="BE53"/>
  <c r="BD53"/>
  <c r="BC53"/>
  <c r="BB53"/>
  <c r="BA53"/>
  <c r="AZ53"/>
  <c r="AY53"/>
  <c r="AX53"/>
  <c r="AW53"/>
  <c r="AV53"/>
  <c r="AU53"/>
  <c r="AT53"/>
  <c r="AS53"/>
  <c r="AR53"/>
  <c r="AQ53"/>
  <c r="AP53"/>
  <c r="AO53"/>
  <c r="AN53"/>
  <c r="AM53"/>
  <c r="AL53"/>
  <c r="AK53"/>
  <c r="AJ53"/>
  <c r="AI53"/>
  <c r="AH53"/>
  <c r="AG53"/>
  <c r="AF53"/>
  <c r="AE53"/>
  <c r="AD53"/>
  <c r="AC53"/>
  <c r="AB53"/>
  <c r="AA53"/>
  <c r="Z53"/>
  <c r="Y53"/>
  <c r="X53"/>
  <c r="W53"/>
  <c r="V53"/>
  <c r="U53"/>
  <c r="T53"/>
  <c r="S53"/>
  <c r="R53"/>
  <c r="Q53"/>
  <c r="P53"/>
  <c r="O53"/>
  <c r="N53"/>
  <c r="M53"/>
  <c r="L53"/>
  <c r="K53"/>
  <c r="J53"/>
  <c r="I53"/>
  <c r="H53"/>
  <c r="G53"/>
  <c r="F53"/>
  <c r="E53"/>
  <c r="D53"/>
  <c r="CI51"/>
  <c r="CH51"/>
  <c r="CG51"/>
  <c r="CF51"/>
  <c r="CE51"/>
  <c r="CD51"/>
  <c r="CC51"/>
  <c r="CB51"/>
  <c r="CA51"/>
  <c r="BZ51"/>
  <c r="BY51"/>
  <c r="BX51"/>
  <c r="BW51"/>
  <c r="BV51"/>
  <c r="BU51"/>
  <c r="BT51"/>
  <c r="BS51"/>
  <c r="BR51"/>
  <c r="BQ51"/>
  <c r="BP51"/>
  <c r="BO51"/>
  <c r="BN51"/>
  <c r="BM51"/>
  <c r="BL51"/>
  <c r="BK51"/>
  <c r="BJ51"/>
  <c r="BI51"/>
  <c r="BH51"/>
  <c r="BG51"/>
  <c r="BF51"/>
  <c r="BE51"/>
  <c r="BD51"/>
  <c r="BC51"/>
  <c r="BB51"/>
  <c r="BA51"/>
  <c r="AZ51"/>
  <c r="AY51"/>
  <c r="AX51"/>
  <c r="AW51"/>
  <c r="AV51"/>
  <c r="AU51"/>
  <c r="AT51"/>
  <c r="AS51"/>
  <c r="AR51"/>
  <c r="AQ51"/>
  <c r="AP51"/>
  <c r="AO51"/>
  <c r="AN51"/>
  <c r="AM51"/>
  <c r="AL51"/>
  <c r="AK51"/>
  <c r="AJ51"/>
  <c r="AI51"/>
  <c r="AH51"/>
  <c r="AG51"/>
  <c r="AF51"/>
  <c r="AE51"/>
  <c r="AD51"/>
  <c r="AC51"/>
  <c r="AB51"/>
  <c r="AA51"/>
  <c r="Z51"/>
  <c r="Y51"/>
  <c r="X51"/>
  <c r="W51"/>
  <c r="V51"/>
  <c r="U51"/>
  <c r="T51"/>
  <c r="S51"/>
  <c r="R51"/>
  <c r="Q51"/>
  <c r="P51"/>
  <c r="O51"/>
  <c r="N51"/>
  <c r="M51"/>
  <c r="L51"/>
  <c r="K51"/>
  <c r="J51"/>
  <c r="I51"/>
  <c r="H51"/>
  <c r="G51"/>
  <c r="F51"/>
  <c r="E51"/>
  <c r="D51"/>
  <c r="CI50"/>
  <c r="CH50"/>
  <c r="CG50"/>
  <c r="CF50"/>
  <c r="CE50"/>
  <c r="CD50"/>
  <c r="CC50"/>
  <c r="CB50"/>
  <c r="CA50"/>
  <c r="BZ50"/>
  <c r="BY50"/>
  <c r="BX50"/>
  <c r="BW50"/>
  <c r="BV50"/>
  <c r="BU50"/>
  <c r="BT50"/>
  <c r="BS50"/>
  <c r="BR50"/>
  <c r="BQ50"/>
  <c r="BP50"/>
  <c r="BO50"/>
  <c r="BN50"/>
  <c r="BM50"/>
  <c r="BL50"/>
  <c r="BK50"/>
  <c r="BJ50"/>
  <c r="BI50"/>
  <c r="BH50"/>
  <c r="BG50"/>
  <c r="BF50"/>
  <c r="BE50"/>
  <c r="BD50"/>
  <c r="BC50"/>
  <c r="BB50"/>
  <c r="BA50"/>
  <c r="AZ50"/>
  <c r="AY50"/>
  <c r="AX50"/>
  <c r="AW50"/>
  <c r="AV50"/>
  <c r="AU50"/>
  <c r="AT50"/>
  <c r="AS50"/>
  <c r="AR50"/>
  <c r="AQ50"/>
  <c r="AP50"/>
  <c r="AO50"/>
  <c r="AN50"/>
  <c r="AM50"/>
  <c r="AL50"/>
  <c r="AK50"/>
  <c r="AJ50"/>
  <c r="AI50"/>
  <c r="AH50"/>
  <c r="AG50"/>
  <c r="AF50"/>
  <c r="AE50"/>
  <c r="AD50"/>
  <c r="AC50"/>
  <c r="AB50"/>
  <c r="AA50"/>
  <c r="Z50"/>
  <c r="Y50"/>
  <c r="X50"/>
  <c r="W50"/>
  <c r="V50"/>
  <c r="U50"/>
  <c r="T50"/>
  <c r="S50"/>
  <c r="R50"/>
  <c r="Q50"/>
  <c r="P50"/>
  <c r="O50"/>
  <c r="N50"/>
  <c r="M50"/>
  <c r="L50"/>
  <c r="K50"/>
  <c r="J50"/>
  <c r="I50"/>
  <c r="H50"/>
  <c r="G50"/>
  <c r="F50"/>
  <c r="E50"/>
  <c r="D50"/>
  <c r="CI49"/>
  <c r="CH49"/>
  <c r="CG49"/>
  <c r="CF49"/>
  <c r="CE49"/>
  <c r="CD49"/>
  <c r="CC49"/>
  <c r="CB49"/>
  <c r="CA49"/>
  <c r="BZ49"/>
  <c r="BY49"/>
  <c r="BX49"/>
  <c r="BW49"/>
  <c r="BV49"/>
  <c r="BU49"/>
  <c r="BT49"/>
  <c r="BS49"/>
  <c r="BR49"/>
  <c r="BQ49"/>
  <c r="BP49"/>
  <c r="BO49"/>
  <c r="BN49"/>
  <c r="BM49"/>
  <c r="BL49"/>
  <c r="BK49"/>
  <c r="BJ49"/>
  <c r="BI49"/>
  <c r="BH49"/>
  <c r="BG49"/>
  <c r="BF49"/>
  <c r="BE49"/>
  <c r="BD49"/>
  <c r="BC49"/>
  <c r="BB49"/>
  <c r="BA49"/>
  <c r="AZ49"/>
  <c r="AY49"/>
  <c r="AX49"/>
  <c r="AW49"/>
  <c r="AV49"/>
  <c r="AU49"/>
  <c r="AT49"/>
  <c r="AS49"/>
  <c r="AR49"/>
  <c r="AQ49"/>
  <c r="AP49"/>
  <c r="AO49"/>
  <c r="AN49"/>
  <c r="AM49"/>
  <c r="AL49"/>
  <c r="AK49"/>
  <c r="AJ49"/>
  <c r="AI49"/>
  <c r="AH49"/>
  <c r="AG49"/>
  <c r="AF49"/>
  <c r="AE49"/>
  <c r="AD49"/>
  <c r="AC49"/>
  <c r="AB49"/>
  <c r="AA49"/>
  <c r="Z49"/>
  <c r="Y49"/>
  <c r="X49"/>
  <c r="W49"/>
  <c r="V49"/>
  <c r="U49"/>
  <c r="T49"/>
  <c r="S49"/>
  <c r="R49"/>
  <c r="Q49"/>
  <c r="P49"/>
  <c r="O49"/>
  <c r="N49"/>
  <c r="M49"/>
  <c r="L49"/>
  <c r="K49"/>
  <c r="J49"/>
  <c r="I49"/>
  <c r="H49"/>
  <c r="G49"/>
  <c r="F49"/>
  <c r="E49"/>
  <c r="D49"/>
  <c r="CI44"/>
  <c r="CH44"/>
  <c r="CG44"/>
  <c r="CF44"/>
  <c r="CE44"/>
  <c r="CD44"/>
  <c r="CC44"/>
  <c r="CB44"/>
  <c r="CA44"/>
  <c r="BZ44"/>
  <c r="BY44"/>
  <c r="BX44"/>
  <c r="BW44"/>
  <c r="BV44"/>
  <c r="BU44"/>
  <c r="BT44"/>
  <c r="BS44"/>
  <c r="BR44"/>
  <c r="BQ44"/>
  <c r="BP44"/>
  <c r="BO44"/>
  <c r="BN44"/>
  <c r="BM44"/>
  <c r="BL44"/>
  <c r="BK44"/>
  <c r="BJ44"/>
  <c r="BI44"/>
  <c r="BH44"/>
  <c r="BG44"/>
  <c r="BF44"/>
  <c r="BE44"/>
  <c r="BD44"/>
  <c r="BC44"/>
  <c r="BB44"/>
  <c r="BA44"/>
  <c r="AZ44"/>
  <c r="AY44"/>
  <c r="AX44"/>
  <c r="AW44"/>
  <c r="AV44"/>
  <c r="AU44"/>
  <c r="AT44"/>
  <c r="AS44"/>
  <c r="AR44"/>
  <c r="AQ44"/>
  <c r="AP44"/>
  <c r="AO44"/>
  <c r="AN44"/>
  <c r="AM44"/>
  <c r="AL44"/>
  <c r="AK44"/>
  <c r="AJ44"/>
  <c r="AI44"/>
  <c r="AH44"/>
  <c r="AG44"/>
  <c r="AF44"/>
  <c r="AE44"/>
  <c r="AD44"/>
  <c r="AC44"/>
  <c r="AB44"/>
  <c r="AA44"/>
  <c r="Z44"/>
  <c r="Y44"/>
  <c r="X44"/>
  <c r="W44"/>
  <c r="V44"/>
  <c r="U44"/>
  <c r="T44"/>
  <c r="S44"/>
  <c r="R44"/>
  <c r="Q44"/>
  <c r="P44"/>
  <c r="O44"/>
  <c r="N44"/>
  <c r="M44"/>
  <c r="L44"/>
  <c r="K44"/>
  <c r="J44"/>
  <c r="I44"/>
  <c r="H44"/>
  <c r="G44"/>
  <c r="F44"/>
  <c r="E44"/>
  <c r="D44"/>
  <c r="CI43"/>
  <c r="CH43"/>
  <c r="CG43"/>
  <c r="CF43"/>
  <c r="CE43"/>
  <c r="CD43"/>
  <c r="CC43"/>
  <c r="CB43"/>
  <c r="CA43"/>
  <c r="BZ43"/>
  <c r="BY43"/>
  <c r="BX43"/>
  <c r="BW43"/>
  <c r="BV43"/>
  <c r="BU43"/>
  <c r="BT43"/>
  <c r="BS43"/>
  <c r="BR43"/>
  <c r="BQ43"/>
  <c r="BP43"/>
  <c r="BO43"/>
  <c r="BN43"/>
  <c r="BM43"/>
  <c r="BL43"/>
  <c r="BK43"/>
  <c r="BJ43"/>
  <c r="BI43"/>
  <c r="BH43"/>
  <c r="BG43"/>
  <c r="BF43"/>
  <c r="BE43"/>
  <c r="BD43"/>
  <c r="BC43"/>
  <c r="BB43"/>
  <c r="BA43"/>
  <c r="AZ43"/>
  <c r="AY43"/>
  <c r="AX43"/>
  <c r="AW43"/>
  <c r="AV43"/>
  <c r="AU43"/>
  <c r="AT43"/>
  <c r="AS43"/>
  <c r="AR43"/>
  <c r="AQ43"/>
  <c r="AP43"/>
  <c r="AO43"/>
  <c r="AN43"/>
  <c r="AM43"/>
  <c r="AL43"/>
  <c r="AK43"/>
  <c r="AJ43"/>
  <c r="AI43"/>
  <c r="AH43"/>
  <c r="AG43"/>
  <c r="AF43"/>
  <c r="AE43"/>
  <c r="AD43"/>
  <c r="AC43"/>
  <c r="AB43"/>
  <c r="AA43"/>
  <c r="Z43"/>
  <c r="Y43"/>
  <c r="X43"/>
  <c r="W43"/>
  <c r="V43"/>
  <c r="U43"/>
  <c r="T43"/>
  <c r="S43"/>
  <c r="R43"/>
  <c r="Q43"/>
  <c r="P43"/>
  <c r="O43"/>
  <c r="N43"/>
  <c r="M43"/>
  <c r="L43"/>
  <c r="K43"/>
  <c r="J43"/>
  <c r="I43"/>
  <c r="H43"/>
  <c r="G43"/>
  <c r="F43"/>
  <c r="E43"/>
  <c r="D43"/>
  <c r="CI40"/>
  <c r="CH40"/>
  <c r="CG40"/>
  <c r="CF40"/>
  <c r="CE40"/>
  <c r="CD40"/>
  <c r="CC40"/>
  <c r="CB40"/>
  <c r="CA40"/>
  <c r="BZ40"/>
  <c r="BY40"/>
  <c r="BX40"/>
  <c r="BW40"/>
  <c r="BV40"/>
  <c r="BU40"/>
  <c r="BT40"/>
  <c r="BS40"/>
  <c r="BR40"/>
  <c r="BQ40"/>
  <c r="BP40"/>
  <c r="BO40"/>
  <c r="BN40"/>
  <c r="BM40"/>
  <c r="BL40"/>
  <c r="BK40"/>
  <c r="BJ40"/>
  <c r="BI40"/>
  <c r="BH40"/>
  <c r="BG40"/>
  <c r="BF40"/>
  <c r="BE40"/>
  <c r="BD40"/>
  <c r="BC40"/>
  <c r="BB40"/>
  <c r="BA40"/>
  <c r="AZ40"/>
  <c r="AY40"/>
  <c r="AX40"/>
  <c r="AW40"/>
  <c r="AV40"/>
  <c r="AU40"/>
  <c r="AT40"/>
  <c r="AS40"/>
  <c r="AR40"/>
  <c r="AQ40"/>
  <c r="AP40"/>
  <c r="AO40"/>
  <c r="AN40"/>
  <c r="AM40"/>
  <c r="AL40"/>
  <c r="AK40"/>
  <c r="AJ40"/>
  <c r="AI40"/>
  <c r="AH40"/>
  <c r="AG40"/>
  <c r="AF40"/>
  <c r="AE40"/>
  <c r="AD40"/>
  <c r="AC40"/>
  <c r="AB40"/>
  <c r="AA40"/>
  <c r="Z40"/>
  <c r="Y40"/>
  <c r="X40"/>
  <c r="W40"/>
  <c r="V40"/>
  <c r="U40"/>
  <c r="T40"/>
  <c r="S40"/>
  <c r="R40"/>
  <c r="Q40"/>
  <c r="P40"/>
  <c r="O40"/>
  <c r="N40"/>
  <c r="M40"/>
  <c r="L40"/>
  <c r="K40"/>
  <c r="J40"/>
  <c r="I40"/>
  <c r="H40"/>
  <c r="G40"/>
  <c r="F40"/>
  <c r="E40"/>
  <c r="D40"/>
  <c r="CI39"/>
  <c r="CH39"/>
  <c r="CG39"/>
  <c r="CF39"/>
  <c r="CE39"/>
  <c r="CD39"/>
  <c r="CC39"/>
  <c r="CB39"/>
  <c r="CA39"/>
  <c r="BZ39"/>
  <c r="BY39"/>
  <c r="BX39"/>
  <c r="BW39"/>
  <c r="BV39"/>
  <c r="BU39"/>
  <c r="BT39"/>
  <c r="BS39"/>
  <c r="BR39"/>
  <c r="BQ39"/>
  <c r="BP39"/>
  <c r="BO39"/>
  <c r="BN39"/>
  <c r="BM39"/>
  <c r="BL39"/>
  <c r="BK39"/>
  <c r="BJ39"/>
  <c r="BI39"/>
  <c r="BH39"/>
  <c r="BG39"/>
  <c r="BF39"/>
  <c r="BE39"/>
  <c r="BD39"/>
  <c r="BC39"/>
  <c r="BB39"/>
  <c r="BA39"/>
  <c r="AZ39"/>
  <c r="AY39"/>
  <c r="AX39"/>
  <c r="AW39"/>
  <c r="AV39"/>
  <c r="AU39"/>
  <c r="AT39"/>
  <c r="AS39"/>
  <c r="AR39"/>
  <c r="AQ39"/>
  <c r="AP39"/>
  <c r="AO39"/>
  <c r="AN39"/>
  <c r="AM39"/>
  <c r="AL39"/>
  <c r="AK39"/>
  <c r="AJ39"/>
  <c r="AI39"/>
  <c r="AH39"/>
  <c r="AG39"/>
  <c r="AF39"/>
  <c r="AE39"/>
  <c r="AD39"/>
  <c r="AC39"/>
  <c r="AB39"/>
  <c r="AA39"/>
  <c r="Z39"/>
  <c r="Y39"/>
  <c r="X39"/>
  <c r="W39"/>
  <c r="V39"/>
  <c r="U39"/>
  <c r="T39"/>
  <c r="S39"/>
  <c r="R39"/>
  <c r="Q39"/>
  <c r="P39"/>
  <c r="O39"/>
  <c r="N39"/>
  <c r="M39"/>
  <c r="L39"/>
  <c r="K39"/>
  <c r="J39"/>
  <c r="I39"/>
  <c r="H39"/>
  <c r="G39"/>
  <c r="F39"/>
  <c r="E39"/>
  <c r="D39"/>
  <c r="CI38"/>
  <c r="CH38"/>
  <c r="CG38"/>
  <c r="CF38"/>
  <c r="CE38"/>
  <c r="CD38"/>
  <c r="CC38"/>
  <c r="CB38"/>
  <c r="CA38"/>
  <c r="BZ38"/>
  <c r="BY38"/>
  <c r="BX38"/>
  <c r="BW38"/>
  <c r="BV38"/>
  <c r="BU38"/>
  <c r="BT38"/>
  <c r="BS38"/>
  <c r="BR38"/>
  <c r="BQ38"/>
  <c r="BP38"/>
  <c r="BO38"/>
  <c r="BN38"/>
  <c r="BM38"/>
  <c r="BL38"/>
  <c r="BK38"/>
  <c r="BJ38"/>
  <c r="BI38"/>
  <c r="BH38"/>
  <c r="BG38"/>
  <c r="BF38"/>
  <c r="BE38"/>
  <c r="BD38"/>
  <c r="BC38"/>
  <c r="BB38"/>
  <c r="BA38"/>
  <c r="AZ38"/>
  <c r="AY38"/>
  <c r="AX38"/>
  <c r="AW38"/>
  <c r="AV38"/>
  <c r="AU38"/>
  <c r="AT38"/>
  <c r="AS38"/>
  <c r="AR38"/>
  <c r="AQ38"/>
  <c r="AP38"/>
  <c r="AO38"/>
  <c r="AN38"/>
  <c r="AM38"/>
  <c r="AL38"/>
  <c r="AK38"/>
  <c r="AJ38"/>
  <c r="AI38"/>
  <c r="AH38"/>
  <c r="AG38"/>
  <c r="AF38"/>
  <c r="AE38"/>
  <c r="AD38"/>
  <c r="AC38"/>
  <c r="AB38"/>
  <c r="AA38"/>
  <c r="Z38"/>
  <c r="Y38"/>
  <c r="X38"/>
  <c r="W38"/>
  <c r="V38"/>
  <c r="U38"/>
  <c r="T38"/>
  <c r="S38"/>
  <c r="R38"/>
  <c r="Q38"/>
  <c r="P38"/>
  <c r="O38"/>
  <c r="N38"/>
  <c r="M38"/>
  <c r="L38"/>
  <c r="K38"/>
  <c r="J38"/>
  <c r="I38"/>
  <c r="H38"/>
  <c r="G38"/>
  <c r="F38"/>
  <c r="E38"/>
  <c r="D38"/>
  <c r="CI35"/>
  <c r="CI34" s="1"/>
  <c r="CH35"/>
  <c r="CH34" s="1"/>
  <c r="CG35"/>
  <c r="CF35"/>
  <c r="CE35"/>
  <c r="CE34" s="1"/>
  <c r="CD35"/>
  <c r="CD34" s="1"/>
  <c r="CC35"/>
  <c r="CB35"/>
  <c r="CA35"/>
  <c r="CA34" s="1"/>
  <c r="BZ35"/>
  <c r="BZ34" s="1"/>
  <c r="BY35"/>
  <c r="BX35"/>
  <c r="BW35"/>
  <c r="BW34" s="1"/>
  <c r="BV35"/>
  <c r="BV34" s="1"/>
  <c r="BU35"/>
  <c r="BT35"/>
  <c r="BS35"/>
  <c r="BS34" s="1"/>
  <c r="BR35"/>
  <c r="BR34" s="1"/>
  <c r="BQ35"/>
  <c r="BP35"/>
  <c r="BO35"/>
  <c r="BO34" s="1"/>
  <c r="BN35"/>
  <c r="BN34" s="1"/>
  <c r="BM35"/>
  <c r="BL35"/>
  <c r="BK35"/>
  <c r="BK34" s="1"/>
  <c r="BJ35"/>
  <c r="BJ34" s="1"/>
  <c r="BI35"/>
  <c r="BH35"/>
  <c r="BG35"/>
  <c r="BG34" s="1"/>
  <c r="BF35"/>
  <c r="BF34" s="1"/>
  <c r="BE35"/>
  <c r="BD35"/>
  <c r="BC35"/>
  <c r="BC34" s="1"/>
  <c r="BB35"/>
  <c r="BB34" s="1"/>
  <c r="BA35"/>
  <c r="AZ35"/>
  <c r="AY35"/>
  <c r="AY34" s="1"/>
  <c r="AX35"/>
  <c r="AX34" s="1"/>
  <c r="AW35"/>
  <c r="AV35"/>
  <c r="AU35"/>
  <c r="AU34" s="1"/>
  <c r="AT35"/>
  <c r="AT34" s="1"/>
  <c r="AS35"/>
  <c r="AR35"/>
  <c r="AQ35"/>
  <c r="AQ34" s="1"/>
  <c r="AP35"/>
  <c r="AP34" s="1"/>
  <c r="AO35"/>
  <c r="AN35"/>
  <c r="AM35"/>
  <c r="AM34" s="1"/>
  <c r="AL35"/>
  <c r="AL34" s="1"/>
  <c r="AK35"/>
  <c r="AJ35"/>
  <c r="AI35"/>
  <c r="AI34" s="1"/>
  <c r="AH35"/>
  <c r="AH34" s="1"/>
  <c r="AG35"/>
  <c r="AF35"/>
  <c r="AE35"/>
  <c r="AD35"/>
  <c r="AD34" s="1"/>
  <c r="AC35"/>
  <c r="AB35"/>
  <c r="AB34" s="1"/>
  <c r="AA35"/>
  <c r="Z35"/>
  <c r="Z34" s="1"/>
  <c r="Y35"/>
  <c r="X35"/>
  <c r="X34" s="1"/>
  <c r="W35"/>
  <c r="V35"/>
  <c r="V34" s="1"/>
  <c r="U35"/>
  <c r="T35"/>
  <c r="T34" s="1"/>
  <c r="S35"/>
  <c r="R35"/>
  <c r="R34" s="1"/>
  <c r="Q35"/>
  <c r="P35"/>
  <c r="P34" s="1"/>
  <c r="O35"/>
  <c r="N35"/>
  <c r="N34" s="1"/>
  <c r="M35"/>
  <c r="L35"/>
  <c r="L34" s="1"/>
  <c r="K35"/>
  <c r="J35"/>
  <c r="J34" s="1"/>
  <c r="I35"/>
  <c r="H35"/>
  <c r="G35"/>
  <c r="F35"/>
  <c r="E35"/>
  <c r="D35"/>
  <c r="CG34"/>
  <c r="CF34"/>
  <c r="CC34"/>
  <c r="CB34"/>
  <c r="BY34"/>
  <c r="BX34"/>
  <c r="BU34"/>
  <c r="BT34"/>
  <c r="BQ34"/>
  <c r="BP34"/>
  <c r="BM34"/>
  <c r="BL34"/>
  <c r="BI34"/>
  <c r="BH34"/>
  <c r="BE34"/>
  <c r="BD34"/>
  <c r="BA34"/>
  <c r="AZ34"/>
  <c r="AW34"/>
  <c r="AV34"/>
  <c r="AS34"/>
  <c r="AR34"/>
  <c r="AO34"/>
  <c r="AN34"/>
  <c r="AK34"/>
  <c r="AJ34"/>
  <c r="AG34"/>
  <c r="AF34"/>
  <c r="AE34"/>
  <c r="AC34"/>
  <c r="AA34"/>
  <c r="Y34"/>
  <c r="W34"/>
  <c r="U34"/>
  <c r="S34"/>
  <c r="Q34"/>
  <c r="O34"/>
  <c r="M34"/>
  <c r="K34"/>
  <c r="I34"/>
  <c r="H34"/>
  <c r="G34"/>
  <c r="F34"/>
  <c r="E34"/>
  <c r="D34"/>
  <c r="CI22"/>
  <c r="CH22"/>
  <c r="CG22"/>
  <c r="CF22"/>
  <c r="CF21" s="1"/>
  <c r="CE22"/>
  <c r="CD22"/>
  <c r="CC22"/>
  <c r="CB22"/>
  <c r="CB21" s="1"/>
  <c r="CB20" s="1"/>
  <c r="CA22"/>
  <c r="BZ22"/>
  <c r="BY22"/>
  <c r="BX22"/>
  <c r="BX21" s="1"/>
  <c r="BX20" s="1"/>
  <c r="BW22"/>
  <c r="BV22"/>
  <c r="BU22"/>
  <c r="BT22"/>
  <c r="BT21" s="1"/>
  <c r="BT20" s="1"/>
  <c r="BS22"/>
  <c r="BR22"/>
  <c r="BQ22"/>
  <c r="BP22"/>
  <c r="BP21" s="1"/>
  <c r="BO22"/>
  <c r="BN22"/>
  <c r="BM22"/>
  <c r="BL22"/>
  <c r="BL21" s="1"/>
  <c r="BL20" s="1"/>
  <c r="BK22"/>
  <c r="BJ22"/>
  <c r="BI22"/>
  <c r="BH22"/>
  <c r="BH21" s="1"/>
  <c r="BH20" s="1"/>
  <c r="BG22"/>
  <c r="BF22"/>
  <c r="BE22"/>
  <c r="BD22"/>
  <c r="BD21" s="1"/>
  <c r="BD20" s="1"/>
  <c r="BC22"/>
  <c r="BB22"/>
  <c r="BA22"/>
  <c r="AZ22"/>
  <c r="AZ21" s="1"/>
  <c r="AY22"/>
  <c r="AX22"/>
  <c r="AW22"/>
  <c r="AV22"/>
  <c r="AV21" s="1"/>
  <c r="AV20" s="1"/>
  <c r="AU22"/>
  <c r="AT22"/>
  <c r="AS22"/>
  <c r="AR22"/>
  <c r="AR21" s="1"/>
  <c r="AR20" s="1"/>
  <c r="AQ22"/>
  <c r="AP22"/>
  <c r="AO22"/>
  <c r="AN22"/>
  <c r="AN21" s="1"/>
  <c r="AN20" s="1"/>
  <c r="AM22"/>
  <c r="AL22"/>
  <c r="AK22"/>
  <c r="AJ22"/>
  <c r="AJ21" s="1"/>
  <c r="AI22"/>
  <c r="AH22"/>
  <c r="AG22"/>
  <c r="AF22"/>
  <c r="AF21" s="1"/>
  <c r="AF20" s="1"/>
  <c r="AE22"/>
  <c r="AD22"/>
  <c r="AC22"/>
  <c r="AB22"/>
  <c r="AB21" s="1"/>
  <c r="AB20" s="1"/>
  <c r="AA22"/>
  <c r="Z22"/>
  <c r="Y22"/>
  <c r="X22"/>
  <c r="X21" s="1"/>
  <c r="X20" s="1"/>
  <c r="W22"/>
  <c r="V22"/>
  <c r="U22"/>
  <c r="T22"/>
  <c r="T21" s="1"/>
  <c r="T20" s="1"/>
  <c r="S22"/>
  <c r="R22"/>
  <c r="Q22"/>
  <c r="P22"/>
  <c r="P21" s="1"/>
  <c r="P20" s="1"/>
  <c r="O22"/>
  <c r="N22"/>
  <c r="M22"/>
  <c r="L22"/>
  <c r="L21" s="1"/>
  <c r="K22"/>
  <c r="J22"/>
  <c r="I22"/>
  <c r="H22"/>
  <c r="H21" s="1"/>
  <c r="H20" s="1"/>
  <c r="G22"/>
  <c r="F22"/>
  <c r="E22"/>
  <c r="D22"/>
  <c r="D21" s="1"/>
  <c r="D20" s="1"/>
  <c r="CI21"/>
  <c r="CH21"/>
  <c r="CG21"/>
  <c r="CG20" s="1"/>
  <c r="CE21"/>
  <c r="CD21"/>
  <c r="CC21"/>
  <c r="CC20" s="1"/>
  <c r="CA21"/>
  <c r="BZ21"/>
  <c r="BY21"/>
  <c r="BY20" s="1"/>
  <c r="BW21"/>
  <c r="BV21"/>
  <c r="BU21"/>
  <c r="BU20" s="1"/>
  <c r="BS21"/>
  <c r="BR21"/>
  <c r="BQ21"/>
  <c r="BQ20" s="1"/>
  <c r="BO21"/>
  <c r="BN21"/>
  <c r="BM21"/>
  <c r="BM20" s="1"/>
  <c r="BK21"/>
  <c r="BJ21"/>
  <c r="BI21"/>
  <c r="BI20" s="1"/>
  <c r="BG21"/>
  <c r="BF21"/>
  <c r="BE21"/>
  <c r="BE20" s="1"/>
  <c r="BC21"/>
  <c r="BB21"/>
  <c r="BA21"/>
  <c r="BA20" s="1"/>
  <c r="AY21"/>
  <c r="AX21"/>
  <c r="AW21"/>
  <c r="AW20" s="1"/>
  <c r="AU21"/>
  <c r="AT21"/>
  <c r="AS21"/>
  <c r="AS20" s="1"/>
  <c r="AQ21"/>
  <c r="AP21"/>
  <c r="AO21"/>
  <c r="AO20" s="1"/>
  <c r="AM21"/>
  <c r="AL21"/>
  <c r="AK21"/>
  <c r="AK20" s="1"/>
  <c r="AI21"/>
  <c r="AH21"/>
  <c r="AG21"/>
  <c r="AG20" s="1"/>
  <c r="AE21"/>
  <c r="AD21"/>
  <c r="AC21"/>
  <c r="AA21"/>
  <c r="AA20" s="1"/>
  <c r="Z21"/>
  <c r="Y21"/>
  <c r="Y20" s="1"/>
  <c r="W21"/>
  <c r="V21"/>
  <c r="U21"/>
  <c r="S21"/>
  <c r="S20" s="1"/>
  <c r="R21"/>
  <c r="Q21"/>
  <c r="Q20" s="1"/>
  <c r="O21"/>
  <c r="N21"/>
  <c r="M21"/>
  <c r="K21"/>
  <c r="K20" s="1"/>
  <c r="J21"/>
  <c r="I21"/>
  <c r="I20" s="1"/>
  <c r="G21"/>
  <c r="F21"/>
  <c r="F20" s="1"/>
  <c r="E21"/>
  <c r="E20" s="1"/>
  <c r="CF20"/>
  <c r="BP20"/>
  <c r="AZ20"/>
  <c r="AJ20"/>
  <c r="AE20"/>
  <c r="W20"/>
  <c r="O20"/>
  <c r="G20"/>
  <c r="BK37" i="125"/>
  <c r="D80"/>
  <c r="D55"/>
  <c r="F41"/>
  <c r="F40" s="1"/>
  <c r="F39" s="1"/>
  <c r="G41"/>
  <c r="G40" s="1"/>
  <c r="G39" s="1"/>
  <c r="H41"/>
  <c r="H40" s="1"/>
  <c r="H39" s="1"/>
  <c r="I41"/>
  <c r="I40"/>
  <c r="I39" s="1"/>
  <c r="J41"/>
  <c r="J40" s="1"/>
  <c r="J39" s="1"/>
  <c r="K41"/>
  <c r="K40"/>
  <c r="K39" s="1"/>
  <c r="L41"/>
  <c r="L40"/>
  <c r="L39" s="1"/>
  <c r="L38" s="1"/>
  <c r="M41"/>
  <c r="M40" s="1"/>
  <c r="M39" s="1"/>
  <c r="N41"/>
  <c r="N40" s="1"/>
  <c r="N39" s="1"/>
  <c r="O41"/>
  <c r="O40" s="1"/>
  <c r="O39" s="1"/>
  <c r="P41"/>
  <c r="P40"/>
  <c r="P39" s="1"/>
  <c r="Q41"/>
  <c r="Q40"/>
  <c r="Q39" s="1"/>
  <c r="Q38" s="1"/>
  <c r="R41"/>
  <c r="R40" s="1"/>
  <c r="R39" s="1"/>
  <c r="R38" s="1"/>
  <c r="S41"/>
  <c r="S40" s="1"/>
  <c r="S39" s="1"/>
  <c r="T41"/>
  <c r="T40" s="1"/>
  <c r="T39" s="1"/>
  <c r="U41"/>
  <c r="U40" s="1"/>
  <c r="U39" s="1"/>
  <c r="V41"/>
  <c r="V40"/>
  <c r="V39" s="1"/>
  <c r="W41"/>
  <c r="W40" s="1"/>
  <c r="W39" s="1"/>
  <c r="X41"/>
  <c r="X40" s="1"/>
  <c r="X39" s="1"/>
  <c r="Y41"/>
  <c r="Y40" s="1"/>
  <c r="Y39" s="1"/>
  <c r="Z41"/>
  <c r="Z40" s="1"/>
  <c r="Z39" s="1"/>
  <c r="AA41"/>
  <c r="AA40" s="1"/>
  <c r="AA39" s="1"/>
  <c r="AB41"/>
  <c r="AB40" s="1"/>
  <c r="AB39" s="1"/>
  <c r="AC41"/>
  <c r="AC40"/>
  <c r="AC39" s="1"/>
  <c r="AD41"/>
  <c r="AD40" s="1"/>
  <c r="AD39" s="1"/>
  <c r="AE41"/>
  <c r="AE40" s="1"/>
  <c r="AE39" s="1"/>
  <c r="AF41"/>
  <c r="AF40" s="1"/>
  <c r="AF39" s="1"/>
  <c r="AG41"/>
  <c r="AG40" s="1"/>
  <c r="AG39" s="1"/>
  <c r="AH41"/>
  <c r="AH40" s="1"/>
  <c r="AH39" s="1"/>
  <c r="AI41"/>
  <c r="AI40" s="1"/>
  <c r="AI39" s="1"/>
  <c r="AJ41"/>
  <c r="AJ40" s="1"/>
  <c r="AJ39" s="1"/>
  <c r="AK41"/>
  <c r="AK40" s="1"/>
  <c r="AK39" s="1"/>
  <c r="AL41"/>
  <c r="AL40"/>
  <c r="AL39" s="1"/>
  <c r="AM41"/>
  <c r="AM40" s="1"/>
  <c r="AM39" s="1"/>
  <c r="AN41"/>
  <c r="AN40" s="1"/>
  <c r="AN39" s="1"/>
  <c r="AO41"/>
  <c r="AO40" s="1"/>
  <c r="AO39" s="1"/>
  <c r="AP41"/>
  <c r="AP40" s="1"/>
  <c r="AP39" s="1"/>
  <c r="AQ41"/>
  <c r="AQ40"/>
  <c r="AQ39" s="1"/>
  <c r="AR41"/>
  <c r="AR40" s="1"/>
  <c r="AR39" s="1"/>
  <c r="AS41"/>
  <c r="AS40"/>
  <c r="AS39" s="1"/>
  <c r="AT41"/>
  <c r="AT40" s="1"/>
  <c r="AT39" s="1"/>
  <c r="AU41"/>
  <c r="AU40" s="1"/>
  <c r="AU39" s="1"/>
  <c r="AV41"/>
  <c r="AV40" s="1"/>
  <c r="AV39" s="1"/>
  <c r="AW41"/>
  <c r="AW40" s="1"/>
  <c r="AW39" s="1"/>
  <c r="AX41"/>
  <c r="AX40" s="1"/>
  <c r="AX39" s="1"/>
  <c r="AY41"/>
  <c r="AY40" s="1"/>
  <c r="AY39" s="1"/>
  <c r="AZ41"/>
  <c r="AZ40" s="1"/>
  <c r="AZ39" s="1"/>
  <c r="BA41"/>
  <c r="BA40" s="1"/>
  <c r="BA39" s="1"/>
  <c r="BB41"/>
  <c r="BB40" s="1"/>
  <c r="BB39" s="1"/>
  <c r="BC41"/>
  <c r="BC40" s="1"/>
  <c r="BC39" s="1"/>
  <c r="BD41"/>
  <c r="BD40" s="1"/>
  <c r="BD39" s="1"/>
  <c r="BD38" s="1"/>
  <c r="BE41"/>
  <c r="BE40" s="1"/>
  <c r="BE39" s="1"/>
  <c r="BF41"/>
  <c r="BF40" s="1"/>
  <c r="BF39" s="1"/>
  <c r="BG41"/>
  <c r="BG40" s="1"/>
  <c r="BG39" s="1"/>
  <c r="BH41"/>
  <c r="BH40"/>
  <c r="BH39" s="1"/>
  <c r="BI41"/>
  <c r="BI40" s="1"/>
  <c r="BI39"/>
  <c r="BQ41"/>
  <c r="BQ40" s="1"/>
  <c r="BQ39"/>
  <c r="BR41"/>
  <c r="BR40" s="1"/>
  <c r="BR39" s="1"/>
  <c r="BS41"/>
  <c r="BS40" s="1"/>
  <c r="BS39" s="1"/>
  <c r="BT41"/>
  <c r="BT40"/>
  <c r="BT39" s="1"/>
  <c r="BU41"/>
  <c r="BU40" s="1"/>
  <c r="BU39"/>
  <c r="BV41"/>
  <c r="BV40" s="1"/>
  <c r="BV39" s="1"/>
  <c r="BW41"/>
  <c r="BW40" s="1"/>
  <c r="BW39" s="1"/>
  <c r="BW36"/>
  <c r="BV36"/>
  <c r="BV35" s="1"/>
  <c r="BU36"/>
  <c r="BU35" s="1"/>
  <c r="BT36"/>
  <c r="BS36"/>
  <c r="BS35"/>
  <c r="BR36"/>
  <c r="BR35" s="1"/>
  <c r="BQ36"/>
  <c r="BQ35" s="1"/>
  <c r="BI36"/>
  <c r="BI35" s="1"/>
  <c r="BH36"/>
  <c r="BG36"/>
  <c r="BF36"/>
  <c r="BE36"/>
  <c r="BE35" s="1"/>
  <c r="BD36"/>
  <c r="BC36"/>
  <c r="BB36"/>
  <c r="BA36"/>
  <c r="BA35"/>
  <c r="AZ36"/>
  <c r="AY36"/>
  <c r="AX36"/>
  <c r="AW36"/>
  <c r="AW35" s="1"/>
  <c r="AV36"/>
  <c r="AU36"/>
  <c r="AT36"/>
  <c r="AS36"/>
  <c r="AS35" s="1"/>
  <c r="AR36"/>
  <c r="AQ36"/>
  <c r="AP36"/>
  <c r="AO36"/>
  <c r="AO35" s="1"/>
  <c r="AN36"/>
  <c r="AM36"/>
  <c r="AL36"/>
  <c r="AK36"/>
  <c r="AK35" s="1"/>
  <c r="AJ36"/>
  <c r="AI36"/>
  <c r="AH36"/>
  <c r="AG36"/>
  <c r="AG35" s="1"/>
  <c r="AF36"/>
  <c r="AE36"/>
  <c r="AD36"/>
  <c r="AC36"/>
  <c r="AC35" s="1"/>
  <c r="AB36"/>
  <c r="AA36"/>
  <c r="Z36"/>
  <c r="Y36"/>
  <c r="Y35"/>
  <c r="X36"/>
  <c r="X35" s="1"/>
  <c r="W36"/>
  <c r="V36"/>
  <c r="U36"/>
  <c r="U35" s="1"/>
  <c r="T36"/>
  <c r="T35"/>
  <c r="S36"/>
  <c r="R36"/>
  <c r="Q36"/>
  <c r="Q35"/>
  <c r="P36"/>
  <c r="P35" s="1"/>
  <c r="O36"/>
  <c r="N36"/>
  <c r="M36"/>
  <c r="M35" s="1"/>
  <c r="L36"/>
  <c r="L35"/>
  <c r="K36"/>
  <c r="J36"/>
  <c r="I36"/>
  <c r="I35"/>
  <c r="H36"/>
  <c r="H35" s="1"/>
  <c r="G36"/>
  <c r="G35"/>
  <c r="F36"/>
  <c r="D36"/>
  <c r="D35" s="1"/>
  <c r="BP37"/>
  <c r="BP36" s="1"/>
  <c r="BP35" s="1"/>
  <c r="BO37"/>
  <c r="BO36" s="1"/>
  <c r="BO35" s="1"/>
  <c r="BN37"/>
  <c r="BN36" s="1"/>
  <c r="BN35" s="1"/>
  <c r="BM37"/>
  <c r="BM36" s="1"/>
  <c r="BM35" s="1"/>
  <c r="BL37"/>
  <c r="BL36"/>
  <c r="BL35" s="1"/>
  <c r="BJ37"/>
  <c r="BJ36" s="1"/>
  <c r="BJ35" s="1"/>
  <c r="BW67"/>
  <c r="BV67"/>
  <c r="BU67"/>
  <c r="BT67"/>
  <c r="BS67"/>
  <c r="BR67"/>
  <c r="BQ67"/>
  <c r="BI67"/>
  <c r="BH67"/>
  <c r="BG67"/>
  <c r="BF67"/>
  <c r="BE67"/>
  <c r="BD67"/>
  <c r="BC67"/>
  <c r="BB67"/>
  <c r="BA67"/>
  <c r="AZ67"/>
  <c r="AY67"/>
  <c r="AX67"/>
  <c r="AW67"/>
  <c r="AV67"/>
  <c r="AU67"/>
  <c r="AT67"/>
  <c r="AS67"/>
  <c r="AR67"/>
  <c r="AQ67"/>
  <c r="AP67"/>
  <c r="AO67"/>
  <c r="AN67"/>
  <c r="AM67"/>
  <c r="AL67"/>
  <c r="AK67"/>
  <c r="AJ67"/>
  <c r="AI67"/>
  <c r="AH67"/>
  <c r="AG67"/>
  <c r="AF67"/>
  <c r="AE67"/>
  <c r="AD67"/>
  <c r="AC67"/>
  <c r="AB67"/>
  <c r="AA67"/>
  <c r="Z67"/>
  <c r="Y67"/>
  <c r="X67"/>
  <c r="W67"/>
  <c r="V67"/>
  <c r="U67"/>
  <c r="T67"/>
  <c r="S67"/>
  <c r="R67"/>
  <c r="Q67"/>
  <c r="P67"/>
  <c r="O67"/>
  <c r="N67"/>
  <c r="M67"/>
  <c r="L67"/>
  <c r="K67"/>
  <c r="J67"/>
  <c r="D67"/>
  <c r="AE87" i="115"/>
  <c r="AI87" s="1"/>
  <c r="AG86"/>
  <c r="AE80"/>
  <c r="AI80" s="1"/>
  <c r="AE63"/>
  <c r="AE61"/>
  <c r="AE60" s="1"/>
  <c r="AC63"/>
  <c r="AI35"/>
  <c r="X35" s="1"/>
  <c r="X34" s="1"/>
  <c r="X33" s="1"/>
  <c r="BP90" i="125"/>
  <c r="BO90"/>
  <c r="BN90"/>
  <c r="BM90"/>
  <c r="BL90"/>
  <c r="BK90"/>
  <c r="BJ90"/>
  <c r="BP89"/>
  <c r="BO89"/>
  <c r="BN89"/>
  <c r="BM89"/>
  <c r="BL89"/>
  <c r="BK89"/>
  <c r="BJ89"/>
  <c r="BP88"/>
  <c r="BO88"/>
  <c r="BN88"/>
  <c r="BM88"/>
  <c r="BL88"/>
  <c r="BK88"/>
  <c r="BJ88"/>
  <c r="BP87"/>
  <c r="BO87"/>
  <c r="BN87"/>
  <c r="BM87"/>
  <c r="BL87"/>
  <c r="BK87"/>
  <c r="BJ87"/>
  <c r="BP86"/>
  <c r="BO86"/>
  <c r="BN86"/>
  <c r="BM86"/>
  <c r="BL86"/>
  <c r="BK86"/>
  <c r="BJ86"/>
  <c r="BP85"/>
  <c r="BO85"/>
  <c r="BN85"/>
  <c r="BM85"/>
  <c r="BL85"/>
  <c r="BK85"/>
  <c r="BJ85"/>
  <c r="BP84"/>
  <c r="BO84"/>
  <c r="BN84"/>
  <c r="BM84"/>
  <c r="BL84"/>
  <c r="BK84"/>
  <c r="BJ84"/>
  <c r="BP83"/>
  <c r="BO83"/>
  <c r="BN83"/>
  <c r="BM83"/>
  <c r="BL83"/>
  <c r="BK83"/>
  <c r="BJ83"/>
  <c r="BP82"/>
  <c r="BO82"/>
  <c r="BN82"/>
  <c r="BM82"/>
  <c r="BL82"/>
  <c r="BK82"/>
  <c r="BJ82"/>
  <c r="BP81"/>
  <c r="BO81"/>
  <c r="BN81"/>
  <c r="BM81"/>
  <c r="BL81"/>
  <c r="BK81"/>
  <c r="BJ81"/>
  <c r="BW80"/>
  <c r="BW79" s="1"/>
  <c r="BV80"/>
  <c r="BV79" s="1"/>
  <c r="BU80"/>
  <c r="BU79" s="1"/>
  <c r="BT80"/>
  <c r="BT79" s="1"/>
  <c r="BS80"/>
  <c r="BS79" s="1"/>
  <c r="BR80"/>
  <c r="BR79" s="1"/>
  <c r="BQ80"/>
  <c r="BQ79" s="1"/>
  <c r="BI80"/>
  <c r="BI79" s="1"/>
  <c r="BH80"/>
  <c r="BH79" s="1"/>
  <c r="BG80"/>
  <c r="BG79" s="1"/>
  <c r="BF80"/>
  <c r="BF79" s="1"/>
  <c r="BE80"/>
  <c r="BE79"/>
  <c r="BD80"/>
  <c r="BD79"/>
  <c r="BC80"/>
  <c r="BC79"/>
  <c r="BB80"/>
  <c r="BB79"/>
  <c r="BA80"/>
  <c r="AZ80"/>
  <c r="AZ79" s="1"/>
  <c r="AY80"/>
  <c r="AY79" s="1"/>
  <c r="AX80"/>
  <c r="AX79" s="1"/>
  <c r="AW80"/>
  <c r="AW79" s="1"/>
  <c r="AV80"/>
  <c r="AV79" s="1"/>
  <c r="AU80"/>
  <c r="AU79" s="1"/>
  <c r="AT80"/>
  <c r="AT79" s="1"/>
  <c r="AS80"/>
  <c r="AS79" s="1"/>
  <c r="AR80"/>
  <c r="AR79" s="1"/>
  <c r="AQ80"/>
  <c r="AQ79" s="1"/>
  <c r="AP80"/>
  <c r="AP79" s="1"/>
  <c r="AO80"/>
  <c r="AO79" s="1"/>
  <c r="AN80"/>
  <c r="AN79"/>
  <c r="AM80"/>
  <c r="AM79"/>
  <c r="AL80"/>
  <c r="AL79" s="1"/>
  <c r="AK80"/>
  <c r="AK79" s="1"/>
  <c r="AJ80"/>
  <c r="AJ79" s="1"/>
  <c r="AI80"/>
  <c r="AI79" s="1"/>
  <c r="AH80"/>
  <c r="AH79" s="1"/>
  <c r="AG80"/>
  <c r="AF80"/>
  <c r="AF79" s="1"/>
  <c r="AE80"/>
  <c r="AE79" s="1"/>
  <c r="AD80"/>
  <c r="AD79"/>
  <c r="AC80"/>
  <c r="AC79" s="1"/>
  <c r="AB80"/>
  <c r="AB79" s="1"/>
  <c r="AA80"/>
  <c r="AA79" s="1"/>
  <c r="Z80"/>
  <c r="Y80"/>
  <c r="Y79" s="1"/>
  <c r="X80"/>
  <c r="X79" s="1"/>
  <c r="W80"/>
  <c r="W79" s="1"/>
  <c r="V80"/>
  <c r="V79" s="1"/>
  <c r="U80"/>
  <c r="U79" s="1"/>
  <c r="T80"/>
  <c r="T79" s="1"/>
  <c r="S80"/>
  <c r="S79" s="1"/>
  <c r="R80"/>
  <c r="R79" s="1"/>
  <c r="Q80"/>
  <c r="Q79"/>
  <c r="P80"/>
  <c r="P79" s="1"/>
  <c r="O80"/>
  <c r="O79" s="1"/>
  <c r="N80"/>
  <c r="N79" s="1"/>
  <c r="M80"/>
  <c r="M79"/>
  <c r="L80"/>
  <c r="L79" s="1"/>
  <c r="K80"/>
  <c r="K79" s="1"/>
  <c r="J80"/>
  <c r="J79" s="1"/>
  <c r="BA79"/>
  <c r="AG79"/>
  <c r="Z79"/>
  <c r="I79"/>
  <c r="H79"/>
  <c r="G79"/>
  <c r="F79"/>
  <c r="BP78"/>
  <c r="BO78"/>
  <c r="BN78"/>
  <c r="BM78"/>
  <c r="BL78"/>
  <c r="BK78"/>
  <c r="D78" s="1"/>
  <c r="BJ78"/>
  <c r="BP77"/>
  <c r="BO77"/>
  <c r="BN77"/>
  <c r="BM77"/>
  <c r="BL77"/>
  <c r="BK77"/>
  <c r="D77" s="1"/>
  <c r="BJ77"/>
  <c r="BP76"/>
  <c r="BO76"/>
  <c r="BN76"/>
  <c r="BM76"/>
  <c r="BL76"/>
  <c r="BK76"/>
  <c r="D76" s="1"/>
  <c r="BJ76"/>
  <c r="BP75"/>
  <c r="BO75"/>
  <c r="BN75"/>
  <c r="BM75"/>
  <c r="BL75"/>
  <c r="BK75"/>
  <c r="D75" s="1"/>
  <c r="D72" s="1"/>
  <c r="BJ75"/>
  <c r="BP74"/>
  <c r="BO74"/>
  <c r="BN74"/>
  <c r="BM74"/>
  <c r="BL74"/>
  <c r="BK74"/>
  <c r="BJ74"/>
  <c r="BP73"/>
  <c r="BO73"/>
  <c r="BO72"/>
  <c r="BO71" s="1"/>
  <c r="BN73"/>
  <c r="BM73"/>
  <c r="BL73"/>
  <c r="BK73"/>
  <c r="D73" s="1"/>
  <c r="BJ73"/>
  <c r="BW72"/>
  <c r="BW71"/>
  <c r="BV72"/>
  <c r="BV71" s="1"/>
  <c r="BU72"/>
  <c r="BU71"/>
  <c r="BT72"/>
  <c r="BT71"/>
  <c r="BS72"/>
  <c r="BS71"/>
  <c r="BR72"/>
  <c r="BR71" s="1"/>
  <c r="BR70" s="1"/>
  <c r="BR69" s="1"/>
  <c r="BQ72"/>
  <c r="BQ71" s="1"/>
  <c r="BQ70" s="1"/>
  <c r="BQ69" s="1"/>
  <c r="BI72"/>
  <c r="BI71" s="1"/>
  <c r="BH72"/>
  <c r="BH71" s="1"/>
  <c r="BH70" s="1"/>
  <c r="BG72"/>
  <c r="BF72"/>
  <c r="BF71"/>
  <c r="BF70" s="1"/>
  <c r="BF69" s="1"/>
  <c r="BE72"/>
  <c r="BE71" s="1"/>
  <c r="BD72"/>
  <c r="BD71" s="1"/>
  <c r="BC72"/>
  <c r="BC71"/>
  <c r="BB72"/>
  <c r="BB71" s="1"/>
  <c r="BA72"/>
  <c r="BA71" s="1"/>
  <c r="AZ72"/>
  <c r="AZ71" s="1"/>
  <c r="AY72"/>
  <c r="AY71"/>
  <c r="AX72"/>
  <c r="AX71" s="1"/>
  <c r="AW72"/>
  <c r="AW71" s="1"/>
  <c r="AV72"/>
  <c r="AU72"/>
  <c r="AU71" s="1"/>
  <c r="AT72"/>
  <c r="AT71" s="1"/>
  <c r="AS72"/>
  <c r="AS71" s="1"/>
  <c r="AR72"/>
  <c r="AR71" s="1"/>
  <c r="AR70" s="1"/>
  <c r="AR69" s="1"/>
  <c r="AQ72"/>
  <c r="AQ71" s="1"/>
  <c r="AQ70" s="1"/>
  <c r="AP72"/>
  <c r="AO72"/>
  <c r="AO71" s="1"/>
  <c r="AN72"/>
  <c r="AN71" s="1"/>
  <c r="AM72"/>
  <c r="AM71" s="1"/>
  <c r="AL72"/>
  <c r="AL71" s="1"/>
  <c r="AK72"/>
  <c r="AK71" s="1"/>
  <c r="AJ72"/>
  <c r="AJ71" s="1"/>
  <c r="AI72"/>
  <c r="AI71" s="1"/>
  <c r="AH72"/>
  <c r="AH71" s="1"/>
  <c r="AG72"/>
  <c r="AG71" s="1"/>
  <c r="AF72"/>
  <c r="AE72"/>
  <c r="AD72"/>
  <c r="AC72"/>
  <c r="AC71" s="1"/>
  <c r="AB72"/>
  <c r="AB71" s="1"/>
  <c r="AA72"/>
  <c r="AA71" s="1"/>
  <c r="Z72"/>
  <c r="Z71"/>
  <c r="Z70" s="1"/>
  <c r="Z69" s="1"/>
  <c r="Y72"/>
  <c r="Y71"/>
  <c r="X72"/>
  <c r="X71" s="1"/>
  <c r="W72"/>
  <c r="W71" s="1"/>
  <c r="W70" s="1"/>
  <c r="W69" s="1"/>
  <c r="V72"/>
  <c r="V71" s="1"/>
  <c r="U72"/>
  <c r="U71"/>
  <c r="T72"/>
  <c r="T71" s="1"/>
  <c r="S72"/>
  <c r="S71" s="1"/>
  <c r="S70" s="1"/>
  <c r="R72"/>
  <c r="R71" s="1"/>
  <c r="Q72"/>
  <c r="Q71"/>
  <c r="P72"/>
  <c r="P71" s="1"/>
  <c r="O72"/>
  <c r="O71" s="1"/>
  <c r="N72"/>
  <c r="N71" s="1"/>
  <c r="M72"/>
  <c r="M71"/>
  <c r="L72"/>
  <c r="L71" s="1"/>
  <c r="K72"/>
  <c r="K71" s="1"/>
  <c r="J72"/>
  <c r="J71" s="1"/>
  <c r="BG71"/>
  <c r="AV71"/>
  <c r="AP71"/>
  <c r="AF71"/>
  <c r="AE71"/>
  <c r="AD71"/>
  <c r="I71"/>
  <c r="H71"/>
  <c r="G71"/>
  <c r="F71"/>
  <c r="I69"/>
  <c r="H69"/>
  <c r="G69"/>
  <c r="F69"/>
  <c r="BP68"/>
  <c r="BP66" s="1"/>
  <c r="BO68"/>
  <c r="BO66" s="1"/>
  <c r="BN68"/>
  <c r="BN66" s="1"/>
  <c r="BM68"/>
  <c r="BM66"/>
  <c r="BL68"/>
  <c r="BL66" s="1"/>
  <c r="BK68"/>
  <c r="BK66" s="1"/>
  <c r="BJ68"/>
  <c r="BJ66" s="1"/>
  <c r="BW66"/>
  <c r="BV66"/>
  <c r="BU66"/>
  <c r="BT66"/>
  <c r="BS66"/>
  <c r="BR66"/>
  <c r="BQ66"/>
  <c r="BI66"/>
  <c r="BH66"/>
  <c r="BG66"/>
  <c r="BF66"/>
  <c r="BE66"/>
  <c r="BD66"/>
  <c r="BC66"/>
  <c r="BB66"/>
  <c r="BA66"/>
  <c r="AZ66"/>
  <c r="AY66"/>
  <c r="AX66"/>
  <c r="AW66"/>
  <c r="AV66"/>
  <c r="AU66"/>
  <c r="AT66"/>
  <c r="AS66"/>
  <c r="AR66"/>
  <c r="AQ66"/>
  <c r="AP66"/>
  <c r="AO66"/>
  <c r="AN66"/>
  <c r="AM66"/>
  <c r="AL66"/>
  <c r="AK66"/>
  <c r="AJ66"/>
  <c r="AI66"/>
  <c r="AH66"/>
  <c r="AG66"/>
  <c r="AF66"/>
  <c r="AE66"/>
  <c r="AD66"/>
  <c r="AC66"/>
  <c r="AB66"/>
  <c r="AA66"/>
  <c r="Z66"/>
  <c r="Y66"/>
  <c r="X66"/>
  <c r="W66"/>
  <c r="V66"/>
  <c r="U66"/>
  <c r="T66"/>
  <c r="S66"/>
  <c r="R66"/>
  <c r="Q66"/>
  <c r="P66"/>
  <c r="O66"/>
  <c r="N66"/>
  <c r="M66"/>
  <c r="L66"/>
  <c r="K66"/>
  <c r="J66"/>
  <c r="BP65"/>
  <c r="BO65"/>
  <c r="BN65"/>
  <c r="BM65"/>
  <c r="BL65"/>
  <c r="BK65"/>
  <c r="BJ65"/>
  <c r="BP64"/>
  <c r="BO64"/>
  <c r="BO63" s="1"/>
  <c r="BO62" s="1"/>
  <c r="BN64"/>
  <c r="BN63" s="1"/>
  <c r="BN62" s="1"/>
  <c r="BM64"/>
  <c r="BL64"/>
  <c r="BK64"/>
  <c r="BK63" s="1"/>
  <c r="BJ64"/>
  <c r="D63"/>
  <c r="D62" s="1"/>
  <c r="BW63"/>
  <c r="BW62"/>
  <c r="BV63"/>
  <c r="BV62" s="1"/>
  <c r="BV61" s="1"/>
  <c r="BV60" s="1"/>
  <c r="BU63"/>
  <c r="BU62" s="1"/>
  <c r="BT63"/>
  <c r="BT62"/>
  <c r="BT61" s="1"/>
  <c r="BT60" s="1"/>
  <c r="BS63"/>
  <c r="BS62"/>
  <c r="BR63"/>
  <c r="BR62"/>
  <c r="BQ63"/>
  <c r="BI63"/>
  <c r="BI62" s="1"/>
  <c r="BH63"/>
  <c r="BH62" s="1"/>
  <c r="BG63"/>
  <c r="BG62" s="1"/>
  <c r="BG61" s="1"/>
  <c r="BG60" s="1"/>
  <c r="BF63"/>
  <c r="BE63"/>
  <c r="BE62" s="1"/>
  <c r="BE61" s="1"/>
  <c r="BE60" s="1"/>
  <c r="BD63"/>
  <c r="BD62" s="1"/>
  <c r="BC63"/>
  <c r="BC62" s="1"/>
  <c r="BC61" s="1"/>
  <c r="BC60" s="1"/>
  <c r="BB63"/>
  <c r="BB62"/>
  <c r="BA63"/>
  <c r="BA62"/>
  <c r="AZ63"/>
  <c r="AZ62" s="1"/>
  <c r="AY63"/>
  <c r="AY62" s="1"/>
  <c r="AY61" s="1"/>
  <c r="AY60" s="1"/>
  <c r="AX63"/>
  <c r="AW63"/>
  <c r="AW62" s="1"/>
  <c r="AV63"/>
  <c r="AV62" s="1"/>
  <c r="AU63"/>
  <c r="AU62" s="1"/>
  <c r="AU61" s="1"/>
  <c r="AU60" s="1"/>
  <c r="AT63"/>
  <c r="AT62" s="1"/>
  <c r="AS63"/>
  <c r="AR63"/>
  <c r="AR62"/>
  <c r="AQ63"/>
  <c r="AP63"/>
  <c r="AO63"/>
  <c r="AO62"/>
  <c r="AN63"/>
  <c r="AN62"/>
  <c r="AM63"/>
  <c r="AM62"/>
  <c r="AM61" s="1"/>
  <c r="AM60" s="1"/>
  <c r="AL63"/>
  <c r="AL62"/>
  <c r="AL61" s="1"/>
  <c r="AL60" s="1"/>
  <c r="AK63"/>
  <c r="AK62"/>
  <c r="AJ63"/>
  <c r="AJ62"/>
  <c r="AI63"/>
  <c r="AI62"/>
  <c r="AH63"/>
  <c r="AH62"/>
  <c r="AG63"/>
  <c r="AG62"/>
  <c r="AF63"/>
  <c r="AF62"/>
  <c r="AE63"/>
  <c r="AE62"/>
  <c r="AE61" s="1"/>
  <c r="AE60" s="1"/>
  <c r="AD63"/>
  <c r="AD62" s="1"/>
  <c r="AC63"/>
  <c r="AB63"/>
  <c r="AB62" s="1"/>
  <c r="AB61" s="1"/>
  <c r="AB60" s="1"/>
  <c r="AA63"/>
  <c r="AA62" s="1"/>
  <c r="AA61" s="1"/>
  <c r="AA60" s="1"/>
  <c r="Z63"/>
  <c r="Z62" s="1"/>
  <c r="Z61" s="1"/>
  <c r="Z60" s="1"/>
  <c r="Y63"/>
  <c r="Y62" s="1"/>
  <c r="Y61" s="1"/>
  <c r="Y60" s="1"/>
  <c r="X63"/>
  <c r="X62" s="1"/>
  <c r="X61" s="1"/>
  <c r="X60" s="1"/>
  <c r="W63"/>
  <c r="W62" s="1"/>
  <c r="W61" s="1"/>
  <c r="W60" s="1"/>
  <c r="V63"/>
  <c r="V62" s="1"/>
  <c r="V61" s="1"/>
  <c r="V60" s="1"/>
  <c r="U63"/>
  <c r="U62" s="1"/>
  <c r="U61" s="1"/>
  <c r="T63"/>
  <c r="T62" s="1"/>
  <c r="T61" s="1"/>
  <c r="T60" s="1"/>
  <c r="S63"/>
  <c r="S62" s="1"/>
  <c r="S61" s="1"/>
  <c r="S60" s="1"/>
  <c r="R63"/>
  <c r="Q63"/>
  <c r="Q62" s="1"/>
  <c r="Q61" s="1"/>
  <c r="Q60" s="1"/>
  <c r="P63"/>
  <c r="P62" s="1"/>
  <c r="P61" s="1"/>
  <c r="P60" s="1"/>
  <c r="O63"/>
  <c r="O62" s="1"/>
  <c r="O61" s="1"/>
  <c r="O60" s="1"/>
  <c r="N63"/>
  <c r="N62" s="1"/>
  <c r="N61" s="1"/>
  <c r="N60" s="1"/>
  <c r="M63"/>
  <c r="M62" s="1"/>
  <c r="M61" s="1"/>
  <c r="M60" s="1"/>
  <c r="L63"/>
  <c r="L62"/>
  <c r="K63"/>
  <c r="K62"/>
  <c r="K61" s="1"/>
  <c r="K60" s="1"/>
  <c r="J63"/>
  <c r="BQ62"/>
  <c r="BF62"/>
  <c r="AX62"/>
  <c r="AX61" s="1"/>
  <c r="AX60" s="1"/>
  <c r="AS62"/>
  <c r="AQ62"/>
  <c r="AQ61" s="1"/>
  <c r="AQ60" s="1"/>
  <c r="AP62"/>
  <c r="AC62"/>
  <c r="R62"/>
  <c r="J62"/>
  <c r="I62"/>
  <c r="H62"/>
  <c r="G62"/>
  <c r="F62"/>
  <c r="I60"/>
  <c r="H60"/>
  <c r="G60"/>
  <c r="F60"/>
  <c r="BP59"/>
  <c r="BO59"/>
  <c r="BN59"/>
  <c r="BM59"/>
  <c r="BL59"/>
  <c r="BK59"/>
  <c r="BJ59"/>
  <c r="BP58"/>
  <c r="BO58"/>
  <c r="BN58"/>
  <c r="BM58"/>
  <c r="BL58"/>
  <c r="BK58"/>
  <c r="BJ58"/>
  <c r="BP57"/>
  <c r="BO57"/>
  <c r="BN57"/>
  <c r="BM57"/>
  <c r="BL57"/>
  <c r="BK57"/>
  <c r="BJ57"/>
  <c r="BP56"/>
  <c r="BO56"/>
  <c r="BN56"/>
  <c r="BM56"/>
  <c r="BL56"/>
  <c r="BK56"/>
  <c r="BJ56"/>
  <c r="BW55"/>
  <c r="BW54" s="1"/>
  <c r="BV55"/>
  <c r="BU55"/>
  <c r="BU54" s="1"/>
  <c r="BT55"/>
  <c r="BT54" s="1"/>
  <c r="BS55"/>
  <c r="BS54" s="1"/>
  <c r="BR55"/>
  <c r="BR54" s="1"/>
  <c r="BQ55"/>
  <c r="BQ54" s="1"/>
  <c r="BI55"/>
  <c r="BI54" s="1"/>
  <c r="BH55"/>
  <c r="BH54" s="1"/>
  <c r="BG55"/>
  <c r="BG54" s="1"/>
  <c r="BF55"/>
  <c r="BF54" s="1"/>
  <c r="BE55"/>
  <c r="BE54"/>
  <c r="BD55"/>
  <c r="BD54"/>
  <c r="BC55"/>
  <c r="BB55"/>
  <c r="BB54" s="1"/>
  <c r="BA55"/>
  <c r="BA54"/>
  <c r="AZ55"/>
  <c r="AZ54"/>
  <c r="AY55"/>
  <c r="AY54"/>
  <c r="AX55"/>
  <c r="AW55"/>
  <c r="AW54" s="1"/>
  <c r="AV55"/>
  <c r="AV54" s="1"/>
  <c r="AU55"/>
  <c r="AU54" s="1"/>
  <c r="AT55"/>
  <c r="AT54" s="1"/>
  <c r="AS55"/>
  <c r="AS54" s="1"/>
  <c r="AR55"/>
  <c r="AR54" s="1"/>
  <c r="AQ55"/>
  <c r="AQ54" s="1"/>
  <c r="AP55"/>
  <c r="AO55"/>
  <c r="AO54" s="1"/>
  <c r="AN55"/>
  <c r="AN54" s="1"/>
  <c r="AM55"/>
  <c r="AM54" s="1"/>
  <c r="AL55"/>
  <c r="AL54" s="1"/>
  <c r="AK55"/>
  <c r="AK54"/>
  <c r="AJ55"/>
  <c r="AJ54"/>
  <c r="AI55"/>
  <c r="AI54"/>
  <c r="AH55"/>
  <c r="AG55"/>
  <c r="AG54" s="1"/>
  <c r="AF55"/>
  <c r="AF54"/>
  <c r="AE55"/>
  <c r="AE54"/>
  <c r="AD55"/>
  <c r="AC55"/>
  <c r="AC54" s="1"/>
  <c r="AB55"/>
  <c r="AB54" s="1"/>
  <c r="AA55"/>
  <c r="AA54" s="1"/>
  <c r="Z55"/>
  <c r="Z54" s="1"/>
  <c r="Y55"/>
  <c r="Y54" s="1"/>
  <c r="X55"/>
  <c r="X54" s="1"/>
  <c r="W55"/>
  <c r="W54" s="1"/>
  <c r="V55"/>
  <c r="V54" s="1"/>
  <c r="U55"/>
  <c r="U54" s="1"/>
  <c r="T55"/>
  <c r="T54" s="1"/>
  <c r="S55"/>
  <c r="S54" s="1"/>
  <c r="R55"/>
  <c r="Q55"/>
  <c r="Q54" s="1"/>
  <c r="P55"/>
  <c r="P54" s="1"/>
  <c r="O55"/>
  <c r="O54" s="1"/>
  <c r="N55"/>
  <c r="N54" s="1"/>
  <c r="M55"/>
  <c r="M54"/>
  <c r="L55"/>
  <c r="L54"/>
  <c r="K55"/>
  <c r="K54"/>
  <c r="J55"/>
  <c r="BV54"/>
  <c r="BC54"/>
  <c r="AX54"/>
  <c r="AP54"/>
  <c r="AH54"/>
  <c r="AD54"/>
  <c r="R54"/>
  <c r="J54"/>
  <c r="I54"/>
  <c r="H54"/>
  <c r="G54"/>
  <c r="F54"/>
  <c r="BP53"/>
  <c r="BP52" s="1"/>
  <c r="BP51" s="1"/>
  <c r="BO53"/>
  <c r="BO52" s="1"/>
  <c r="BO51" s="1"/>
  <c r="BN53"/>
  <c r="BN52"/>
  <c r="BN51" s="1"/>
  <c r="BM53"/>
  <c r="BM52" s="1"/>
  <c r="BM51" s="1"/>
  <c r="BL53"/>
  <c r="BL52" s="1"/>
  <c r="BL51" s="1"/>
  <c r="BK53"/>
  <c r="BJ53"/>
  <c r="BJ52"/>
  <c r="BJ51" s="1"/>
  <c r="BW52"/>
  <c r="BW51" s="1"/>
  <c r="BV52"/>
  <c r="BV51" s="1"/>
  <c r="BV50" s="1"/>
  <c r="BV49" s="1"/>
  <c r="BU52"/>
  <c r="BU51" s="1"/>
  <c r="BU50" s="1"/>
  <c r="BU49" s="1"/>
  <c r="BT52"/>
  <c r="BS52"/>
  <c r="BS51" s="1"/>
  <c r="BR52"/>
  <c r="BR51" s="1"/>
  <c r="BQ52"/>
  <c r="BQ51" s="1"/>
  <c r="BI52"/>
  <c r="BI51" s="1"/>
  <c r="BH52"/>
  <c r="BH51" s="1"/>
  <c r="BG52"/>
  <c r="BG51" s="1"/>
  <c r="BG50" s="1"/>
  <c r="BG49" s="1"/>
  <c r="BF52"/>
  <c r="BF51" s="1"/>
  <c r="BE52"/>
  <c r="BE51" s="1"/>
  <c r="BE50" s="1"/>
  <c r="BE49" s="1"/>
  <c r="BD52"/>
  <c r="BD51"/>
  <c r="BD50" s="1"/>
  <c r="BD49" s="1"/>
  <c r="BC52"/>
  <c r="BC51"/>
  <c r="BB52"/>
  <c r="BB51"/>
  <c r="BA52"/>
  <c r="AZ52"/>
  <c r="AZ51" s="1"/>
  <c r="AZ50" s="1"/>
  <c r="AZ49" s="1"/>
  <c r="AY52"/>
  <c r="AY51" s="1"/>
  <c r="AX52"/>
  <c r="AX51" s="1"/>
  <c r="AX50" s="1"/>
  <c r="AX49" s="1"/>
  <c r="AW52"/>
  <c r="AW51" s="1"/>
  <c r="AV52"/>
  <c r="AV51" s="1"/>
  <c r="AV50" s="1"/>
  <c r="AV49" s="1"/>
  <c r="AU52"/>
  <c r="AT52"/>
  <c r="AT51" s="1"/>
  <c r="AT50" s="1"/>
  <c r="AT49" s="1"/>
  <c r="AS52"/>
  <c r="AS51" s="1"/>
  <c r="AR52"/>
  <c r="AR51" s="1"/>
  <c r="AQ52"/>
  <c r="AQ51" s="1"/>
  <c r="AP52"/>
  <c r="AP51" s="1"/>
  <c r="AO52"/>
  <c r="AO51" s="1"/>
  <c r="AN52"/>
  <c r="AN51"/>
  <c r="AN50" s="1"/>
  <c r="AN49" s="1"/>
  <c r="AM52"/>
  <c r="AM51"/>
  <c r="AL52"/>
  <c r="AL51"/>
  <c r="AK52"/>
  <c r="AJ52"/>
  <c r="AJ51" s="1"/>
  <c r="AJ50" s="1"/>
  <c r="AJ49" s="1"/>
  <c r="AI52"/>
  <c r="AI51" s="1"/>
  <c r="AH52"/>
  <c r="AH51" s="1"/>
  <c r="AH50" s="1"/>
  <c r="AH49" s="1"/>
  <c r="AG52"/>
  <c r="AG51" s="1"/>
  <c r="AF52"/>
  <c r="AF51" s="1"/>
  <c r="AF50" s="1"/>
  <c r="AF49" s="1"/>
  <c r="AE52"/>
  <c r="AE51" s="1"/>
  <c r="AD52"/>
  <c r="AD51" s="1"/>
  <c r="AD50" s="1"/>
  <c r="AD49" s="1"/>
  <c r="AC52"/>
  <c r="AC51" s="1"/>
  <c r="AB52"/>
  <c r="AB51" s="1"/>
  <c r="AB50" s="1"/>
  <c r="AB49" s="1"/>
  <c r="AA52"/>
  <c r="AA51" s="1"/>
  <c r="Z52"/>
  <c r="Z51" s="1"/>
  <c r="Y52"/>
  <c r="X52"/>
  <c r="X51" s="1"/>
  <c r="W52"/>
  <c r="W51" s="1"/>
  <c r="V52"/>
  <c r="V51" s="1"/>
  <c r="V50" s="1"/>
  <c r="V49" s="1"/>
  <c r="U52"/>
  <c r="U51" s="1"/>
  <c r="T52"/>
  <c r="T51"/>
  <c r="S52"/>
  <c r="S51"/>
  <c r="R52"/>
  <c r="R51"/>
  <c r="Q52"/>
  <c r="P52"/>
  <c r="P51" s="1"/>
  <c r="P50" s="1"/>
  <c r="P49" s="1"/>
  <c r="O52"/>
  <c r="O51" s="1"/>
  <c r="N52"/>
  <c r="N51" s="1"/>
  <c r="N50" s="1"/>
  <c r="N49" s="1"/>
  <c r="M52"/>
  <c r="M51" s="1"/>
  <c r="L52"/>
  <c r="L51" s="1"/>
  <c r="L50" s="1"/>
  <c r="L49" s="1"/>
  <c r="K52"/>
  <c r="K51" s="1"/>
  <c r="J52"/>
  <c r="J51" s="1"/>
  <c r="J50" s="1"/>
  <c r="J49" s="1"/>
  <c r="BT51"/>
  <c r="BA51"/>
  <c r="AU51"/>
  <c r="AK51"/>
  <c r="Y51"/>
  <c r="Q51"/>
  <c r="I51"/>
  <c r="H51"/>
  <c r="G51"/>
  <c r="F51"/>
  <c r="I49"/>
  <c r="H49"/>
  <c r="G49"/>
  <c r="F49"/>
  <c r="BP48"/>
  <c r="BO48"/>
  <c r="BN48"/>
  <c r="BM48"/>
  <c r="BL48"/>
  <c r="BK48"/>
  <c r="BJ48"/>
  <c r="BP47"/>
  <c r="BO47"/>
  <c r="BN47"/>
  <c r="BM47"/>
  <c r="BL47"/>
  <c r="BK47"/>
  <c r="BJ47"/>
  <c r="BP46"/>
  <c r="BO46"/>
  <c r="BN46"/>
  <c r="BM46"/>
  <c r="BL46"/>
  <c r="BK46"/>
  <c r="BJ46"/>
  <c r="BW45"/>
  <c r="BW44"/>
  <c r="BV45"/>
  <c r="BV44"/>
  <c r="BU45"/>
  <c r="BU44"/>
  <c r="BT45"/>
  <c r="BS45"/>
  <c r="BR45"/>
  <c r="BR44"/>
  <c r="BQ45"/>
  <c r="BQ44"/>
  <c r="BI45"/>
  <c r="BI44"/>
  <c r="BH45"/>
  <c r="BH44"/>
  <c r="BG45"/>
  <c r="BG44"/>
  <c r="BF45"/>
  <c r="BF44"/>
  <c r="BE45"/>
  <c r="BE44"/>
  <c r="BE38" s="1"/>
  <c r="BD45"/>
  <c r="BD44"/>
  <c r="BC45"/>
  <c r="BB45"/>
  <c r="BB44" s="1"/>
  <c r="BB38" s="1"/>
  <c r="BA45"/>
  <c r="BA44" s="1"/>
  <c r="BA38" s="1"/>
  <c r="AZ45"/>
  <c r="AZ44" s="1"/>
  <c r="AY45"/>
  <c r="AY44" s="1"/>
  <c r="AX45"/>
  <c r="AX44" s="1"/>
  <c r="AX38" s="1"/>
  <c r="AW45"/>
  <c r="AW44" s="1"/>
  <c r="AW38" s="1"/>
  <c r="AV45"/>
  <c r="AV44" s="1"/>
  <c r="AU45"/>
  <c r="AU44" s="1"/>
  <c r="AT45"/>
  <c r="AT44" s="1"/>
  <c r="AT38" s="1"/>
  <c r="AS45"/>
  <c r="AS44" s="1"/>
  <c r="AS38" s="1"/>
  <c r="AR45"/>
  <c r="AQ45"/>
  <c r="AP45"/>
  <c r="AP44" s="1"/>
  <c r="AP38" s="1"/>
  <c r="AO45"/>
  <c r="AO44" s="1"/>
  <c r="AN45"/>
  <c r="AN44" s="1"/>
  <c r="AM45"/>
  <c r="AM44" s="1"/>
  <c r="AL45"/>
  <c r="AL44" s="1"/>
  <c r="AL38" s="1"/>
  <c r="AK45"/>
  <c r="AK44" s="1"/>
  <c r="AK38" s="1"/>
  <c r="AJ45"/>
  <c r="AJ44" s="1"/>
  <c r="AI45"/>
  <c r="AH45"/>
  <c r="AH44" s="1"/>
  <c r="AG45"/>
  <c r="AG44" s="1"/>
  <c r="AF45"/>
  <c r="AF44" s="1"/>
  <c r="AE45"/>
  <c r="AD45"/>
  <c r="AD44" s="1"/>
  <c r="AC45"/>
  <c r="AC44" s="1"/>
  <c r="AB45"/>
  <c r="AB44" s="1"/>
  <c r="AB38" s="1"/>
  <c r="AA45"/>
  <c r="AA44" s="1"/>
  <c r="AA38" s="1"/>
  <c r="Z45"/>
  <c r="Z44" s="1"/>
  <c r="Y45"/>
  <c r="Y44" s="1"/>
  <c r="X45"/>
  <c r="X44" s="1"/>
  <c r="X38" s="1"/>
  <c r="W45"/>
  <c r="W44" s="1"/>
  <c r="W38" s="1"/>
  <c r="V45"/>
  <c r="V44"/>
  <c r="U45"/>
  <c r="U44"/>
  <c r="T45"/>
  <c r="T44"/>
  <c r="S45"/>
  <c r="S44"/>
  <c r="R45"/>
  <c r="R44"/>
  <c r="Q45"/>
  <c r="Q44"/>
  <c r="P45"/>
  <c r="P44"/>
  <c r="O45"/>
  <c r="O44"/>
  <c r="N45"/>
  <c r="N44"/>
  <c r="M45"/>
  <c r="M44"/>
  <c r="M38" s="1"/>
  <c r="L45"/>
  <c r="K45"/>
  <c r="K44" s="1"/>
  <c r="K38" s="1"/>
  <c r="J45"/>
  <c r="J44"/>
  <c r="I45"/>
  <c r="I44"/>
  <c r="H45"/>
  <c r="H44"/>
  <c r="G45"/>
  <c r="G44"/>
  <c r="BT44"/>
  <c r="BS44"/>
  <c r="BC44"/>
  <c r="AR44"/>
  <c r="AQ44"/>
  <c r="AE44"/>
  <c r="L44"/>
  <c r="F44"/>
  <c r="BP43"/>
  <c r="BO43"/>
  <c r="BN43"/>
  <c r="BM43"/>
  <c r="BL43"/>
  <c r="BK43"/>
  <c r="D43" s="1"/>
  <c r="BJ43"/>
  <c r="BP42"/>
  <c r="BO42"/>
  <c r="BN42"/>
  <c r="BM42"/>
  <c r="BL42"/>
  <c r="BL41" s="1"/>
  <c r="BL40" s="1"/>
  <c r="BL39" s="1"/>
  <c r="BK42"/>
  <c r="D42" s="1"/>
  <c r="D41" s="1"/>
  <c r="D40" s="1"/>
  <c r="BJ42"/>
  <c r="BJ41" s="1"/>
  <c r="BJ40" s="1"/>
  <c r="BJ39" s="1"/>
  <c r="BW35"/>
  <c r="BT35"/>
  <c r="BH35"/>
  <c r="BG35"/>
  <c r="BF35"/>
  <c r="BD35"/>
  <c r="BC35"/>
  <c r="BB35"/>
  <c r="AZ35"/>
  <c r="AY35"/>
  <c r="AX35"/>
  <c r="AV35"/>
  <c r="AU35"/>
  <c r="AT35"/>
  <c r="AR35"/>
  <c r="AQ35"/>
  <c r="AP35"/>
  <c r="AN35"/>
  <c r="AM35"/>
  <c r="AL35"/>
  <c r="AJ35"/>
  <c r="AI35"/>
  <c r="AH35"/>
  <c r="AF35"/>
  <c r="AE35"/>
  <c r="AD35"/>
  <c r="AB35"/>
  <c r="AA35"/>
  <c r="Z35"/>
  <c r="W35"/>
  <c r="V35"/>
  <c r="S35"/>
  <c r="R35"/>
  <c r="O35"/>
  <c r="N35"/>
  <c r="K35"/>
  <c r="J35"/>
  <c r="BP34"/>
  <c r="BO34"/>
  <c r="BN34"/>
  <c r="BM34"/>
  <c r="BL34"/>
  <c r="BK34"/>
  <c r="D34" s="1"/>
  <c r="BJ34"/>
  <c r="BP33"/>
  <c r="BO33"/>
  <c r="BN33"/>
  <c r="BM33"/>
  <c r="BL33"/>
  <c r="BK33"/>
  <c r="D33" s="1"/>
  <c r="BJ33"/>
  <c r="BP32"/>
  <c r="BO32"/>
  <c r="BN32"/>
  <c r="BM32"/>
  <c r="BL32"/>
  <c r="BK32"/>
  <c r="BJ32"/>
  <c r="BP31"/>
  <c r="BO31"/>
  <c r="BN31"/>
  <c r="BM31"/>
  <c r="BL31"/>
  <c r="BK31"/>
  <c r="D31" s="1"/>
  <c r="BJ31"/>
  <c r="BP30"/>
  <c r="BO30"/>
  <c r="BN30"/>
  <c r="BM30"/>
  <c r="BL30"/>
  <c r="BK30"/>
  <c r="D30" s="1"/>
  <c r="BJ30"/>
  <c r="BP29"/>
  <c r="BO29"/>
  <c r="BN29"/>
  <c r="BM29"/>
  <c r="BL29"/>
  <c r="BK29"/>
  <c r="D29" s="1"/>
  <c r="BJ29"/>
  <c r="BP28"/>
  <c r="BO28"/>
  <c r="BN28"/>
  <c r="BM28"/>
  <c r="BL28"/>
  <c r="BK28"/>
  <c r="D28" s="1"/>
  <c r="BJ28"/>
  <c r="BP27"/>
  <c r="BO27"/>
  <c r="BN27"/>
  <c r="BM27"/>
  <c r="BL27"/>
  <c r="BK27"/>
  <c r="D27" s="1"/>
  <c r="BJ27"/>
  <c r="BP26"/>
  <c r="BO26"/>
  <c r="BN26"/>
  <c r="BM26"/>
  <c r="BL26"/>
  <c r="BK26"/>
  <c r="D26" s="1"/>
  <c r="BJ26"/>
  <c r="BP25"/>
  <c r="BO25"/>
  <c r="BN25"/>
  <c r="BM25"/>
  <c r="BL25"/>
  <c r="BK25"/>
  <c r="D25" s="1"/>
  <c r="BJ25"/>
  <c r="BP24"/>
  <c r="BO24"/>
  <c r="BN24"/>
  <c r="BM24"/>
  <c r="BL24"/>
  <c r="BK24"/>
  <c r="BJ24"/>
  <c r="BW23"/>
  <c r="BW22" s="1"/>
  <c r="BW21" s="1"/>
  <c r="BW20" s="1"/>
  <c r="BV23"/>
  <c r="BV22" s="1"/>
  <c r="BV21" s="1"/>
  <c r="BV20" s="1"/>
  <c r="BU23"/>
  <c r="BU22" s="1"/>
  <c r="BU21" s="1"/>
  <c r="BU20" s="1"/>
  <c r="BT23"/>
  <c r="BT22" s="1"/>
  <c r="BT21" s="1"/>
  <c r="BT20" s="1"/>
  <c r="BS23"/>
  <c r="BS22" s="1"/>
  <c r="BS21" s="1"/>
  <c r="BS20" s="1"/>
  <c r="BR23"/>
  <c r="BR22" s="1"/>
  <c r="BR21" s="1"/>
  <c r="BR20" s="1"/>
  <c r="BQ23"/>
  <c r="BQ22" s="1"/>
  <c r="BI23"/>
  <c r="BI22" s="1"/>
  <c r="BI21" s="1"/>
  <c r="BI20" s="1"/>
  <c r="BH23"/>
  <c r="BH22" s="1"/>
  <c r="BH21" s="1"/>
  <c r="BH20" s="1"/>
  <c r="BG23"/>
  <c r="BG22" s="1"/>
  <c r="BG21" s="1"/>
  <c r="BG20" s="1"/>
  <c r="BF23"/>
  <c r="BF22" s="1"/>
  <c r="BF21" s="1"/>
  <c r="BF20" s="1"/>
  <c r="BE23"/>
  <c r="BE22" s="1"/>
  <c r="BD23"/>
  <c r="BC23"/>
  <c r="BB23"/>
  <c r="BB22" s="1"/>
  <c r="BB21" s="1"/>
  <c r="BB20" s="1"/>
  <c r="BA23"/>
  <c r="BA22" s="1"/>
  <c r="BA21" s="1"/>
  <c r="BA20" s="1"/>
  <c r="AZ23"/>
  <c r="AZ22" s="1"/>
  <c r="AZ21" s="1"/>
  <c r="AZ20" s="1"/>
  <c r="AY23"/>
  <c r="AY22" s="1"/>
  <c r="AY21" s="1"/>
  <c r="AY20" s="1"/>
  <c r="AX23"/>
  <c r="AX22" s="1"/>
  <c r="AX21" s="1"/>
  <c r="AX20" s="1"/>
  <c r="AW23"/>
  <c r="AW22" s="1"/>
  <c r="AW21" s="1"/>
  <c r="AW20" s="1"/>
  <c r="AV23"/>
  <c r="AV22" s="1"/>
  <c r="AV21" s="1"/>
  <c r="AV20" s="1"/>
  <c r="AU23"/>
  <c r="AU22" s="1"/>
  <c r="AT23"/>
  <c r="AT22" s="1"/>
  <c r="AT21" s="1"/>
  <c r="AT20" s="1"/>
  <c r="AS23"/>
  <c r="AS22" s="1"/>
  <c r="AS21" s="1"/>
  <c r="AS20" s="1"/>
  <c r="AR23"/>
  <c r="AR22" s="1"/>
  <c r="AR21" s="1"/>
  <c r="AR20" s="1"/>
  <c r="AQ23"/>
  <c r="AQ22" s="1"/>
  <c r="AQ21" s="1"/>
  <c r="AQ20" s="1"/>
  <c r="AP23"/>
  <c r="AP22" s="1"/>
  <c r="AP21" s="1"/>
  <c r="AP20" s="1"/>
  <c r="AO23"/>
  <c r="AO22" s="1"/>
  <c r="AO21" s="1"/>
  <c r="AO20" s="1"/>
  <c r="AN23"/>
  <c r="AN22" s="1"/>
  <c r="AN21" s="1"/>
  <c r="AN20" s="1"/>
  <c r="AM23"/>
  <c r="AM22" s="1"/>
  <c r="AL23"/>
  <c r="AL22" s="1"/>
  <c r="AL21" s="1"/>
  <c r="AL20" s="1"/>
  <c r="AK23"/>
  <c r="AK22" s="1"/>
  <c r="AJ23"/>
  <c r="AJ22" s="1"/>
  <c r="AI23"/>
  <c r="AI22"/>
  <c r="AH23"/>
  <c r="AH22"/>
  <c r="AG23"/>
  <c r="AG22"/>
  <c r="AF23"/>
  <c r="AE23"/>
  <c r="AE22" s="1"/>
  <c r="AE21" s="1"/>
  <c r="AE20" s="1"/>
  <c r="AD23"/>
  <c r="AD22" s="1"/>
  <c r="AD21" s="1"/>
  <c r="AD20" s="1"/>
  <c r="AC23"/>
  <c r="AC22" s="1"/>
  <c r="AC21" s="1"/>
  <c r="AC20" s="1"/>
  <c r="AB23"/>
  <c r="AB22" s="1"/>
  <c r="AA23"/>
  <c r="AA22" s="1"/>
  <c r="AA21" s="1"/>
  <c r="AA20" s="1"/>
  <c r="Z23"/>
  <c r="Z22" s="1"/>
  <c r="Y23"/>
  <c r="Y22" s="1"/>
  <c r="Y21" s="1"/>
  <c r="Y20" s="1"/>
  <c r="X23"/>
  <c r="X22" s="1"/>
  <c r="X21" s="1"/>
  <c r="X20" s="1"/>
  <c r="W23"/>
  <c r="W22" s="1"/>
  <c r="W21" s="1"/>
  <c r="W20" s="1"/>
  <c r="V23"/>
  <c r="V22" s="1"/>
  <c r="U23"/>
  <c r="U22" s="1"/>
  <c r="U21" s="1"/>
  <c r="U20" s="1"/>
  <c r="T23"/>
  <c r="S23"/>
  <c r="S22" s="1"/>
  <c r="S21" s="1"/>
  <c r="S20" s="1"/>
  <c r="R23"/>
  <c r="R22" s="1"/>
  <c r="R21" s="1"/>
  <c r="R20" s="1"/>
  <c r="Q23"/>
  <c r="Q22"/>
  <c r="P23"/>
  <c r="P22" s="1"/>
  <c r="P21" s="1"/>
  <c r="P20" s="1"/>
  <c r="O23"/>
  <c r="O22" s="1"/>
  <c r="O21" s="1"/>
  <c r="N23"/>
  <c r="N22" s="1"/>
  <c r="N21" s="1"/>
  <c r="N20" s="1"/>
  <c r="M23"/>
  <c r="M22"/>
  <c r="L23"/>
  <c r="K23"/>
  <c r="K22" s="1"/>
  <c r="J23"/>
  <c r="J22" s="1"/>
  <c r="J21" s="1"/>
  <c r="J20" s="1"/>
  <c r="I23"/>
  <c r="I22" s="1"/>
  <c r="I21" s="1"/>
  <c r="I20" s="1"/>
  <c r="H23"/>
  <c r="H22" s="1"/>
  <c r="H21" s="1"/>
  <c r="H20" s="1"/>
  <c r="G23"/>
  <c r="G22" s="1"/>
  <c r="G21" s="1"/>
  <c r="G20" s="1"/>
  <c r="BD22"/>
  <c r="BC22"/>
  <c r="BC21"/>
  <c r="BC20" s="1"/>
  <c r="AF22"/>
  <c r="T22"/>
  <c r="L22"/>
  <c r="E22"/>
  <c r="E20"/>
  <c r="AE55" i="115"/>
  <c r="AE54"/>
  <c r="AI54" s="1"/>
  <c r="K54"/>
  <c r="K51" i="165" s="1"/>
  <c r="V21" i="115"/>
  <c r="T34"/>
  <c r="T33" s="1"/>
  <c r="U34"/>
  <c r="U33" s="1"/>
  <c r="Y34"/>
  <c r="Y33" s="1"/>
  <c r="Z34"/>
  <c r="Z33"/>
  <c r="AI88"/>
  <c r="K88"/>
  <c r="K85" i="165" s="1"/>
  <c r="K87" i="115"/>
  <c r="K84" i="165" s="1"/>
  <c r="AI86" i="115"/>
  <c r="K86"/>
  <c r="K83" i="165" s="1"/>
  <c r="AI85" i="115"/>
  <c r="K85"/>
  <c r="K82" i="165" s="1"/>
  <c r="AI84" i="115"/>
  <c r="K84"/>
  <c r="K81" i="165" s="1"/>
  <c r="AI83" i="115"/>
  <c r="K83"/>
  <c r="K80" i="165" s="1"/>
  <c r="AI82" i="115"/>
  <c r="K82"/>
  <c r="K79" i="165" s="1"/>
  <c r="AI81" i="115"/>
  <c r="K81"/>
  <c r="K78" i="165" s="1"/>
  <c r="K80" i="115"/>
  <c r="K77" i="165" s="1"/>
  <c r="AI79" i="115"/>
  <c r="K79"/>
  <c r="K76" i="165" s="1"/>
  <c r="AG78" i="115"/>
  <c r="AG77"/>
  <c r="AC78"/>
  <c r="AC77"/>
  <c r="AA78"/>
  <c r="AA77"/>
  <c r="U78"/>
  <c r="U77"/>
  <c r="O78"/>
  <c r="O77"/>
  <c r="N78"/>
  <c r="N77"/>
  <c r="M78"/>
  <c r="M77"/>
  <c r="L78"/>
  <c r="L77" s="1"/>
  <c r="AK77"/>
  <c r="AJ77"/>
  <c r="AH77"/>
  <c r="AF77"/>
  <c r="AB77"/>
  <c r="Z77"/>
  <c r="Y77"/>
  <c r="T77"/>
  <c r="S77"/>
  <c r="R77"/>
  <c r="Q77"/>
  <c r="P77"/>
  <c r="I77"/>
  <c r="H77"/>
  <c r="G77"/>
  <c r="F77"/>
  <c r="E77"/>
  <c r="D77"/>
  <c r="AI76"/>
  <c r="K76"/>
  <c r="K73" i="165" s="1"/>
  <c r="AI75" i="115"/>
  <c r="K75"/>
  <c r="K72" i="165" s="1"/>
  <c r="AI74" i="115"/>
  <c r="K74"/>
  <c r="K71" i="165" s="1"/>
  <c r="AI73" i="115"/>
  <c r="K73"/>
  <c r="K70" i="165" s="1"/>
  <c r="AI72" i="115"/>
  <c r="K72"/>
  <c r="K69" i="165" s="1"/>
  <c r="AI71" i="115"/>
  <c r="K71"/>
  <c r="K68" i="165" s="1"/>
  <c r="AG70" i="115"/>
  <c r="AG69" s="1"/>
  <c r="AE70"/>
  <c r="AE69" s="1"/>
  <c r="AC70"/>
  <c r="AC69" s="1"/>
  <c r="AA70"/>
  <c r="U70"/>
  <c r="U69" s="1"/>
  <c r="O70"/>
  <c r="O69" s="1"/>
  <c r="O68" s="1"/>
  <c r="O67" s="1"/>
  <c r="N70"/>
  <c r="N69" s="1"/>
  <c r="M70"/>
  <c r="M69" s="1"/>
  <c r="L70"/>
  <c r="L69" s="1"/>
  <c r="J70"/>
  <c r="J69" s="1"/>
  <c r="AK69"/>
  <c r="AJ69"/>
  <c r="AH69"/>
  <c r="AF69"/>
  <c r="AB69"/>
  <c r="AA69"/>
  <c r="Z69"/>
  <c r="Y69"/>
  <c r="T69"/>
  <c r="S69"/>
  <c r="R69"/>
  <c r="Q69"/>
  <c r="P69"/>
  <c r="I69"/>
  <c r="H69"/>
  <c r="G69"/>
  <c r="F69"/>
  <c r="E69"/>
  <c r="D69"/>
  <c r="AK67"/>
  <c r="AJ67"/>
  <c r="AH67"/>
  <c r="AF67"/>
  <c r="AD67"/>
  <c r="AB67"/>
  <c r="Z67"/>
  <c r="Y67"/>
  <c r="T67"/>
  <c r="S67"/>
  <c r="R67"/>
  <c r="Q67"/>
  <c r="P67"/>
  <c r="I67"/>
  <c r="H67"/>
  <c r="G67"/>
  <c r="F67"/>
  <c r="E67"/>
  <c r="D67"/>
  <c r="AI66"/>
  <c r="V65"/>
  <c r="V64" s="1"/>
  <c r="W65"/>
  <c r="W64"/>
  <c r="K66"/>
  <c r="K63" i="165" s="1"/>
  <c r="AG65" i="115"/>
  <c r="AG64" s="1"/>
  <c r="AE65"/>
  <c r="AE64" s="1"/>
  <c r="AC65"/>
  <c r="AC64" s="1"/>
  <c r="AA65"/>
  <c r="AA64" s="1"/>
  <c r="U65"/>
  <c r="U64" s="1"/>
  <c r="O65"/>
  <c r="O64" s="1"/>
  <c r="N65"/>
  <c r="M65"/>
  <c r="M64"/>
  <c r="L65"/>
  <c r="L64" s="1"/>
  <c r="J65"/>
  <c r="J64" s="1"/>
  <c r="AK64"/>
  <c r="AJ64"/>
  <c r="AH64"/>
  <c r="AF64"/>
  <c r="AB64"/>
  <c r="Z64"/>
  <c r="Y64"/>
  <c r="T64"/>
  <c r="S64"/>
  <c r="R64"/>
  <c r="Q64"/>
  <c r="P64"/>
  <c r="N64"/>
  <c r="I64"/>
  <c r="H64"/>
  <c r="G64"/>
  <c r="F64"/>
  <c r="L61" i="165" s="1"/>
  <c r="E64" i="115"/>
  <c r="D64"/>
  <c r="K63"/>
  <c r="K60" i="165" s="1"/>
  <c r="AI62" i="115"/>
  <c r="K62"/>
  <c r="K59" i="165" s="1"/>
  <c r="AG61" i="115"/>
  <c r="AG60" s="1"/>
  <c r="AC61"/>
  <c r="AC60" s="1"/>
  <c r="AC59" s="1"/>
  <c r="AC58" s="1"/>
  <c r="AA61"/>
  <c r="AA60" s="1"/>
  <c r="AA59" s="1"/>
  <c r="AA58" s="1"/>
  <c r="O61"/>
  <c r="O60" s="1"/>
  <c r="N61"/>
  <c r="N60" s="1"/>
  <c r="M61"/>
  <c r="M60" s="1"/>
  <c r="L61"/>
  <c r="L60" s="1"/>
  <c r="L59" s="1"/>
  <c r="L58" s="1"/>
  <c r="AK60"/>
  <c r="AJ60"/>
  <c r="AH60"/>
  <c r="AF60"/>
  <c r="AB60"/>
  <c r="Z60"/>
  <c r="Y60"/>
  <c r="T60"/>
  <c r="S60"/>
  <c r="R60"/>
  <c r="Q60"/>
  <c r="P60"/>
  <c r="I60"/>
  <c r="H60"/>
  <c r="G60"/>
  <c r="F60"/>
  <c r="L57" i="165" s="1"/>
  <c r="E60" i="115"/>
  <c r="D60"/>
  <c r="AK58"/>
  <c r="AJ58"/>
  <c r="AH58"/>
  <c r="AF58"/>
  <c r="AD58"/>
  <c r="AB58"/>
  <c r="Z58"/>
  <c r="Y58"/>
  <c r="T58"/>
  <c r="S58"/>
  <c r="R58"/>
  <c r="Q58"/>
  <c r="P58"/>
  <c r="I58"/>
  <c r="H58"/>
  <c r="G58"/>
  <c r="F58"/>
  <c r="D54" i="116" s="1"/>
  <c r="E58" i="115"/>
  <c r="D58"/>
  <c r="AI57"/>
  <c r="K57"/>
  <c r="K54" i="165" s="1"/>
  <c r="AI56" i="115"/>
  <c r="W53"/>
  <c r="W52" s="1"/>
  <c r="K56"/>
  <c r="K53" i="165" s="1"/>
  <c r="AI55" i="115"/>
  <c r="K55"/>
  <c r="K52" i="165" s="1"/>
  <c r="AG53" i="115"/>
  <c r="AG52" s="1"/>
  <c r="AG50" s="1"/>
  <c r="AG49" s="1"/>
  <c r="AG48" s="1"/>
  <c r="AG47" s="1"/>
  <c r="AC53"/>
  <c r="AC52" s="1"/>
  <c r="AC50" s="1"/>
  <c r="AC49" s="1"/>
  <c r="AC48" s="1"/>
  <c r="AC47" s="1"/>
  <c r="AA53"/>
  <c r="AA52" s="1"/>
  <c r="AA50" s="1"/>
  <c r="AA49" s="1"/>
  <c r="AA48" s="1"/>
  <c r="AA47" s="1"/>
  <c r="U53"/>
  <c r="U52" s="1"/>
  <c r="U50" s="1"/>
  <c r="U49" s="1"/>
  <c r="U48" s="1"/>
  <c r="U47" s="1"/>
  <c r="O53"/>
  <c r="O52"/>
  <c r="O50" s="1"/>
  <c r="O49" s="1"/>
  <c r="O48" s="1"/>
  <c r="O47" s="1"/>
  <c r="N53"/>
  <c r="N52" s="1"/>
  <c r="N50" s="1"/>
  <c r="N49" s="1"/>
  <c r="N48" s="1"/>
  <c r="N47" s="1"/>
  <c r="M53"/>
  <c r="L53"/>
  <c r="L52" s="1"/>
  <c r="L50" s="1"/>
  <c r="L49" s="1"/>
  <c r="L48" s="1"/>
  <c r="L47" s="1"/>
  <c r="AK52"/>
  <c r="AJ52"/>
  <c r="AH52"/>
  <c r="AF52"/>
  <c r="AB52"/>
  <c r="Z52"/>
  <c r="Y52"/>
  <c r="T52"/>
  <c r="S52"/>
  <c r="R52"/>
  <c r="Q52"/>
  <c r="P52"/>
  <c r="M52"/>
  <c r="M50" s="1"/>
  <c r="M49" s="1"/>
  <c r="M48" s="1"/>
  <c r="M47" s="1"/>
  <c r="I52"/>
  <c r="H52"/>
  <c r="G52"/>
  <c r="F52"/>
  <c r="L49" i="165" s="1"/>
  <c r="E52" i="115"/>
  <c r="D52"/>
  <c r="AI51"/>
  <c r="K51"/>
  <c r="K48" i="165" s="1"/>
  <c r="J50" i="115"/>
  <c r="J49" s="1"/>
  <c r="AK49"/>
  <c r="AJ49"/>
  <c r="AH49"/>
  <c r="AF49"/>
  <c r="AB49"/>
  <c r="Z49"/>
  <c r="Y49"/>
  <c r="T49"/>
  <c r="S49"/>
  <c r="R49"/>
  <c r="Q49"/>
  <c r="P49"/>
  <c r="I49"/>
  <c r="H49"/>
  <c r="G49"/>
  <c r="F49"/>
  <c r="E49"/>
  <c r="D49"/>
  <c r="AK47"/>
  <c r="AJ47"/>
  <c r="AH47"/>
  <c r="AF47"/>
  <c r="AD47"/>
  <c r="AB47"/>
  <c r="Z47"/>
  <c r="Y47"/>
  <c r="T47"/>
  <c r="S47"/>
  <c r="R47"/>
  <c r="Q47"/>
  <c r="P47"/>
  <c r="I47"/>
  <c r="H47"/>
  <c r="G47"/>
  <c r="F47"/>
  <c r="E47"/>
  <c r="D47"/>
  <c r="AI46"/>
  <c r="K46"/>
  <c r="K43" i="165" s="1"/>
  <c r="AI45" i="115"/>
  <c r="K45"/>
  <c r="K42" i="165" s="1"/>
  <c r="AI44" i="115"/>
  <c r="K44"/>
  <c r="K41" i="165" s="1"/>
  <c r="AK43" i="115"/>
  <c r="AJ43"/>
  <c r="AJ42" s="1"/>
  <c r="AH43"/>
  <c r="AH42" s="1"/>
  <c r="AG43"/>
  <c r="AF43"/>
  <c r="AF42" s="1"/>
  <c r="AE43"/>
  <c r="AE42"/>
  <c r="AD43"/>
  <c r="AC43"/>
  <c r="AC42" s="1"/>
  <c r="AB43"/>
  <c r="AB42" s="1"/>
  <c r="AA43"/>
  <c r="AA42" s="1"/>
  <c r="Z43"/>
  <c r="Z42" s="1"/>
  <c r="Y43"/>
  <c r="Y42" s="1"/>
  <c r="W43"/>
  <c r="W42" s="1"/>
  <c r="U43"/>
  <c r="U42" s="1"/>
  <c r="T43"/>
  <c r="T42" s="1"/>
  <c r="S43"/>
  <c r="S42" s="1"/>
  <c r="R43"/>
  <c r="Q43"/>
  <c r="Q42" s="1"/>
  <c r="P43"/>
  <c r="P42" s="1"/>
  <c r="O43"/>
  <c r="O42" s="1"/>
  <c r="N43"/>
  <c r="N42" s="1"/>
  <c r="M43"/>
  <c r="M42" s="1"/>
  <c r="L43"/>
  <c r="L42" s="1"/>
  <c r="J43"/>
  <c r="J42" s="1"/>
  <c r="I43"/>
  <c r="I42" s="1"/>
  <c r="H43"/>
  <c r="H42" s="1"/>
  <c r="G43"/>
  <c r="G42" s="1"/>
  <c r="AK42"/>
  <c r="AG42"/>
  <c r="AD42"/>
  <c r="R42"/>
  <c r="F42"/>
  <c r="D38" i="116" s="1"/>
  <c r="E42" i="115"/>
  <c r="D42"/>
  <c r="AI41"/>
  <c r="K41"/>
  <c r="K38" i="165" s="1"/>
  <c r="AI40" i="115"/>
  <c r="K40"/>
  <c r="K37" i="165" s="1"/>
  <c r="AG39" i="115"/>
  <c r="AG38"/>
  <c r="AE39"/>
  <c r="AE38"/>
  <c r="AC39"/>
  <c r="AC38"/>
  <c r="AA39"/>
  <c r="W39"/>
  <c r="W38" s="1"/>
  <c r="U39"/>
  <c r="U38" s="1"/>
  <c r="O39"/>
  <c r="O38" s="1"/>
  <c r="N39"/>
  <c r="N38" s="1"/>
  <c r="M39"/>
  <c r="M38" s="1"/>
  <c r="L39"/>
  <c r="J39"/>
  <c r="J38" s="1"/>
  <c r="AK38"/>
  <c r="AJ38"/>
  <c r="AH38"/>
  <c r="AF38"/>
  <c r="AB38"/>
  <c r="AA38"/>
  <c r="Z38"/>
  <c r="Y38"/>
  <c r="T38"/>
  <c r="S38"/>
  <c r="R38"/>
  <c r="Q38"/>
  <c r="P38"/>
  <c r="L38"/>
  <c r="I38"/>
  <c r="H38"/>
  <c r="G38"/>
  <c r="F38"/>
  <c r="D34" i="116" s="1"/>
  <c r="E38" i="115"/>
  <c r="D38"/>
  <c r="AK36"/>
  <c r="AJ36"/>
  <c r="AH36"/>
  <c r="AF36"/>
  <c r="AD36"/>
  <c r="AB36"/>
  <c r="Z36"/>
  <c r="Y36"/>
  <c r="T36"/>
  <c r="S36"/>
  <c r="R36"/>
  <c r="Q36"/>
  <c r="P36"/>
  <c r="I36"/>
  <c r="H36"/>
  <c r="G36"/>
  <c r="F36"/>
  <c r="L33" i="165" s="1"/>
  <c r="E36" i="115"/>
  <c r="D36"/>
  <c r="W35"/>
  <c r="W34" s="1"/>
  <c r="W33" s="1"/>
  <c r="V35"/>
  <c r="V34" s="1"/>
  <c r="V33" s="1"/>
  <c r="AK34"/>
  <c r="AJ34"/>
  <c r="AJ33" s="1"/>
  <c r="AI34"/>
  <c r="AI33"/>
  <c r="AH34"/>
  <c r="AG34"/>
  <c r="AG33" s="1"/>
  <c r="AF34"/>
  <c r="AF33" s="1"/>
  <c r="AE34"/>
  <c r="AE33" s="1"/>
  <c r="AD34"/>
  <c r="AC34"/>
  <c r="AC33" s="1"/>
  <c r="AB34"/>
  <c r="AB33"/>
  <c r="AA34"/>
  <c r="AA33" s="1"/>
  <c r="S34"/>
  <c r="S33" s="1"/>
  <c r="R34"/>
  <c r="R33" s="1"/>
  <c r="Q34"/>
  <c r="Q33"/>
  <c r="P34"/>
  <c r="P33" s="1"/>
  <c r="O34"/>
  <c r="O33" s="1"/>
  <c r="N34"/>
  <c r="N33" s="1"/>
  <c r="M34"/>
  <c r="M33"/>
  <c r="L34"/>
  <c r="L33" s="1"/>
  <c r="K34"/>
  <c r="K31" i="165" s="1"/>
  <c r="J34" i="115"/>
  <c r="J33" s="1"/>
  <c r="I34"/>
  <c r="H34"/>
  <c r="H33" s="1"/>
  <c r="G34"/>
  <c r="G33"/>
  <c r="AK33"/>
  <c r="AH33"/>
  <c r="AD33"/>
  <c r="I33"/>
  <c r="F33"/>
  <c r="E33"/>
  <c r="D33"/>
  <c r="AI32"/>
  <c r="K32"/>
  <c r="K29" i="165" s="1"/>
  <c r="AI31" i="115"/>
  <c r="K31"/>
  <c r="K28" i="165" s="1"/>
  <c r="K30" i="115"/>
  <c r="K27" i="165" s="1"/>
  <c r="AI29" i="115"/>
  <c r="K29"/>
  <c r="K26" i="165" s="1"/>
  <c r="AI28" i="115"/>
  <c r="K28"/>
  <c r="K25" i="165" s="1"/>
  <c r="AI27" i="115"/>
  <c r="K27"/>
  <c r="K24" i="165" s="1"/>
  <c r="AI26" i="115"/>
  <c r="K26"/>
  <c r="K23" i="165" s="1"/>
  <c r="AI25" i="115"/>
  <c r="K25"/>
  <c r="K22" i="165" s="1"/>
  <c r="AI24" i="115"/>
  <c r="K24"/>
  <c r="K21" i="165" s="1"/>
  <c r="AI23" i="115"/>
  <c r="K23"/>
  <c r="K20" i="165" s="1"/>
  <c r="AI22" i="115"/>
  <c r="K22"/>
  <c r="K19" i="165" s="1"/>
  <c r="AE21" i="115"/>
  <c r="AC21"/>
  <c r="AA21"/>
  <c r="AA20" s="1"/>
  <c r="U21"/>
  <c r="U20" s="1"/>
  <c r="O21"/>
  <c r="O20" s="1"/>
  <c r="O19" s="1"/>
  <c r="O18" s="1"/>
  <c r="N21"/>
  <c r="M21"/>
  <c r="M20" s="1"/>
  <c r="L21"/>
  <c r="L20" s="1"/>
  <c r="AK20"/>
  <c r="AJ20"/>
  <c r="AH20"/>
  <c r="AF20"/>
  <c r="AE20"/>
  <c r="AC20"/>
  <c r="AB20"/>
  <c r="Z20"/>
  <c r="Y20"/>
  <c r="T20"/>
  <c r="S20"/>
  <c r="R20"/>
  <c r="Q20"/>
  <c r="P20"/>
  <c r="N20"/>
  <c r="I20"/>
  <c r="H20"/>
  <c r="G20"/>
  <c r="F20"/>
  <c r="D16" i="116" s="1"/>
  <c r="E20" i="115"/>
  <c r="D20"/>
  <c r="AK18"/>
  <c r="AJ18"/>
  <c r="AH18"/>
  <c r="AF18"/>
  <c r="AD18"/>
  <c r="AB18"/>
  <c r="Z18"/>
  <c r="Y18"/>
  <c r="T18"/>
  <c r="S18"/>
  <c r="R18"/>
  <c r="Q18"/>
  <c r="P18"/>
  <c r="I18"/>
  <c r="H18"/>
  <c r="G18"/>
  <c r="F18"/>
  <c r="D14" i="116" s="1"/>
  <c r="E18" i="115"/>
  <c r="D18"/>
  <c r="AA32" i="122"/>
  <c r="L31"/>
  <c r="H35"/>
  <c r="H30" s="1"/>
  <c r="H29" s="1"/>
  <c r="H28" s="1"/>
  <c r="H27" s="1"/>
  <c r="H26" s="1"/>
  <c r="H25" s="1"/>
  <c r="H24" s="1"/>
  <c r="H23" s="1"/>
  <c r="H22" s="1"/>
  <c r="H21" s="1"/>
  <c r="H20" s="1"/>
  <c r="H19" s="1"/>
  <c r="H18" s="1"/>
  <c r="H17" s="1"/>
  <c r="P35"/>
  <c r="T35"/>
  <c r="X35"/>
  <c r="AC47"/>
  <c r="E57"/>
  <c r="I57"/>
  <c r="U57"/>
  <c r="AB32"/>
  <c r="M31"/>
  <c r="AB31" s="1"/>
  <c r="Y58"/>
  <c r="R17"/>
  <c r="V17"/>
  <c r="E46"/>
  <c r="M17"/>
  <c r="Q17"/>
  <c r="U17"/>
  <c r="F57"/>
  <c r="R57"/>
  <c r="V57"/>
  <c r="AC67"/>
  <c r="AB33"/>
  <c r="Y32"/>
  <c r="AA33"/>
  <c r="L36"/>
  <c r="L40"/>
  <c r="AA40" s="1"/>
  <c r="J50"/>
  <c r="N58"/>
  <c r="Y59"/>
  <c r="J62"/>
  <c r="Y62" s="1"/>
  <c r="N66"/>
  <c r="M67"/>
  <c r="AB76"/>
  <c r="K36"/>
  <c r="O36"/>
  <c r="S36"/>
  <c r="K40"/>
  <c r="Z40" s="1"/>
  <c r="O40"/>
  <c r="S40"/>
  <c r="AC40"/>
  <c r="L47"/>
  <c r="P47"/>
  <c r="M50"/>
  <c r="AB50"/>
  <c r="Q50"/>
  <c r="M58"/>
  <c r="Q58"/>
  <c r="M62"/>
  <c r="AB62" s="1"/>
  <c r="Q62"/>
  <c r="AA62"/>
  <c r="L67"/>
  <c r="P67"/>
  <c r="L75"/>
  <c r="AA75"/>
  <c r="P75"/>
  <c r="Z75" s="1"/>
  <c r="N46"/>
  <c r="AC46" s="1"/>
  <c r="M47"/>
  <c r="N50"/>
  <c r="AC50"/>
  <c r="K57"/>
  <c r="Z57" s="1"/>
  <c r="N62"/>
  <c r="AC62" s="1"/>
  <c r="J66"/>
  <c r="Y66" s="1"/>
  <c r="J70" i="125"/>
  <c r="J69"/>
  <c r="BQ38"/>
  <c r="N38"/>
  <c r="K21"/>
  <c r="K20" s="1"/>
  <c r="O20"/>
  <c r="AI21"/>
  <c r="AI20" s="1"/>
  <c r="AQ38"/>
  <c r="S38"/>
  <c r="AP70"/>
  <c r="AP69" s="1"/>
  <c r="BR61"/>
  <c r="BR60" s="1"/>
  <c r="BG70"/>
  <c r="BG69" s="1"/>
  <c r="AD61"/>
  <c r="AD60" s="1"/>
  <c r="AT61"/>
  <c r="AT60" s="1"/>
  <c r="BB61"/>
  <c r="BB60" s="1"/>
  <c r="K70"/>
  <c r="K69" s="1"/>
  <c r="AA70"/>
  <c r="AA69" s="1"/>
  <c r="AM70"/>
  <c r="AM69" s="1"/>
  <c r="AQ69"/>
  <c r="BC70"/>
  <c r="BC69"/>
  <c r="BN61"/>
  <c r="BN60" s="1"/>
  <c r="AI61"/>
  <c r="AI44"/>
  <c r="BP41"/>
  <c r="BP40" s="1"/>
  <c r="BP39" s="1"/>
  <c r="BN41"/>
  <c r="BN40"/>
  <c r="BN39" s="1"/>
  <c r="BO55"/>
  <c r="BO54" s="1"/>
  <c r="BL45"/>
  <c r="BL44" s="1"/>
  <c r="BP45"/>
  <c r="BP44" s="1"/>
  <c r="BI61"/>
  <c r="BI60" s="1"/>
  <c r="BK62"/>
  <c r="BM67"/>
  <c r="BJ45"/>
  <c r="BJ44" s="1"/>
  <c r="AC61"/>
  <c r="AC60" s="1"/>
  <c r="BK41"/>
  <c r="BM23"/>
  <c r="BM22" s="1"/>
  <c r="BM21" s="1"/>
  <c r="BM20" s="1"/>
  <c r="BO45"/>
  <c r="BO44" s="1"/>
  <c r="BJ63"/>
  <c r="BJ62" s="1"/>
  <c r="BJ61" s="1"/>
  <c r="BJ60" s="1"/>
  <c r="BK67"/>
  <c r="BO67"/>
  <c r="BM45"/>
  <c r="BM44" s="1"/>
  <c r="BL67"/>
  <c r="BP67"/>
  <c r="BJ55"/>
  <c r="BJ54" s="1"/>
  <c r="BN55"/>
  <c r="BN54" s="1"/>
  <c r="BS61"/>
  <c r="BS60" s="1"/>
  <c r="BW61"/>
  <c r="BW60"/>
  <c r="BL63"/>
  <c r="BL62" s="1"/>
  <c r="BL61" s="1"/>
  <c r="BL60" s="1"/>
  <c r="BP63"/>
  <c r="BP62" s="1"/>
  <c r="BP61" s="1"/>
  <c r="BP60" s="1"/>
  <c r="BN80"/>
  <c r="BN79" s="1"/>
  <c r="BJ67"/>
  <c r="BN67"/>
  <c r="BK36"/>
  <c r="BK35" s="1"/>
  <c r="O38"/>
  <c r="AH21"/>
  <c r="AH20" s="1"/>
  <c r="D66"/>
  <c r="BM55"/>
  <c r="BM54" s="1"/>
  <c r="AH61"/>
  <c r="AH60" s="1"/>
  <c r="BJ72"/>
  <c r="BJ71" s="1"/>
  <c r="BN72"/>
  <c r="BN71" s="1"/>
  <c r="BJ23"/>
  <c r="BJ22" s="1"/>
  <c r="BJ21" s="1"/>
  <c r="BJ20" s="1"/>
  <c r="BN23"/>
  <c r="BN22" s="1"/>
  <c r="BN21" s="1"/>
  <c r="BN20" s="1"/>
  <c r="AG38"/>
  <c r="BS38"/>
  <c r="BL55"/>
  <c r="BL54" s="1"/>
  <c r="BP55"/>
  <c r="BP54" s="1"/>
  <c r="R61"/>
  <c r="R60" s="1"/>
  <c r="BQ61"/>
  <c r="BQ60"/>
  <c r="BS70"/>
  <c r="BS69" s="1"/>
  <c r="BW70"/>
  <c r="BW69" s="1"/>
  <c r="BM72"/>
  <c r="BM71" s="1"/>
  <c r="N70"/>
  <c r="N69"/>
  <c r="BJ80"/>
  <c r="BJ79" s="1"/>
  <c r="BM80"/>
  <c r="BM79" s="1"/>
  <c r="BG38"/>
  <c r="AE38"/>
  <c r="T38"/>
  <c r="BR38"/>
  <c r="AS61"/>
  <c r="AS60" s="1"/>
  <c r="AG61"/>
  <c r="AG60"/>
  <c r="AK61"/>
  <c r="AK60"/>
  <c r="AO61"/>
  <c r="AO60"/>
  <c r="AW61"/>
  <c r="BA61"/>
  <c r="BA60" s="1"/>
  <c r="BM63"/>
  <c r="BM62" s="1"/>
  <c r="BM61" s="1"/>
  <c r="BM60" s="1"/>
  <c r="AF70"/>
  <c r="AF69"/>
  <c r="L70"/>
  <c r="L69" s="1"/>
  <c r="T70"/>
  <c r="T69" s="1"/>
  <c r="X70"/>
  <c r="X69" s="1"/>
  <c r="AB70"/>
  <c r="AB69" s="1"/>
  <c r="AJ70"/>
  <c r="AJ69" s="1"/>
  <c r="AN70"/>
  <c r="AN69"/>
  <c r="AZ70"/>
  <c r="AZ69" s="1"/>
  <c r="BD70"/>
  <c r="BD69" s="1"/>
  <c r="BH69"/>
  <c r="BL72"/>
  <c r="BL71" s="1"/>
  <c r="BP72"/>
  <c r="BP71" s="1"/>
  <c r="AT70"/>
  <c r="AT69" s="1"/>
  <c r="P38"/>
  <c r="AF38"/>
  <c r="BL23"/>
  <c r="BL22" s="1"/>
  <c r="BL21" s="1"/>
  <c r="BL20" s="1"/>
  <c r="BH38"/>
  <c r="M21"/>
  <c r="M20" s="1"/>
  <c r="Q21"/>
  <c r="Q20" s="1"/>
  <c r="AG21"/>
  <c r="AG20" s="1"/>
  <c r="J38"/>
  <c r="V38"/>
  <c r="BF38"/>
  <c r="BN45"/>
  <c r="BN44" s="1"/>
  <c r="Y50"/>
  <c r="Y49" s="1"/>
  <c r="AK50"/>
  <c r="AK49" s="1"/>
  <c r="S50"/>
  <c r="S49" s="1"/>
  <c r="BK55"/>
  <c r="J61"/>
  <c r="J60" s="1"/>
  <c r="AP61"/>
  <c r="AP60" s="1"/>
  <c r="BF61"/>
  <c r="BF60" s="1"/>
  <c r="BK72"/>
  <c r="BU70"/>
  <c r="BU69" s="1"/>
  <c r="AD70"/>
  <c r="AD69" s="1"/>
  <c r="O70"/>
  <c r="O69" s="1"/>
  <c r="S69"/>
  <c r="AE70"/>
  <c r="AE69" s="1"/>
  <c r="AI70"/>
  <c r="AU70"/>
  <c r="AU69" s="1"/>
  <c r="AY70"/>
  <c r="AY69" s="1"/>
  <c r="BK80"/>
  <c r="BV70"/>
  <c r="BV69" s="1"/>
  <c r="BV38"/>
  <c r="P70"/>
  <c r="P69" s="1"/>
  <c r="AV70"/>
  <c r="AV69" s="1"/>
  <c r="BP23"/>
  <c r="BP22" s="1"/>
  <c r="BT38"/>
  <c r="BU38"/>
  <c r="BT70"/>
  <c r="BT69" s="1"/>
  <c r="AF21"/>
  <c r="AF20" s="1"/>
  <c r="BD21"/>
  <c r="BD20" s="1"/>
  <c r="BA50"/>
  <c r="BA49" s="1"/>
  <c r="BC50"/>
  <c r="BC49" s="1"/>
  <c r="BU61"/>
  <c r="BU60" s="1"/>
  <c r="M70"/>
  <c r="M69"/>
  <c r="Q70"/>
  <c r="Q69" s="1"/>
  <c r="AC70"/>
  <c r="AC69" s="1"/>
  <c r="AG70"/>
  <c r="AG69" s="1"/>
  <c r="AS70"/>
  <c r="AS69"/>
  <c r="AW70"/>
  <c r="BI70"/>
  <c r="BI69" s="1"/>
  <c r="R70"/>
  <c r="R69" s="1"/>
  <c r="V70"/>
  <c r="V69" s="1"/>
  <c r="AH70"/>
  <c r="AH69" s="1"/>
  <c r="AL70"/>
  <c r="AL69" s="1"/>
  <c r="AX70"/>
  <c r="AX69" s="1"/>
  <c r="BB70"/>
  <c r="BB69" s="1"/>
  <c r="BO80"/>
  <c r="BO79" s="1"/>
  <c r="BO70" s="1"/>
  <c r="BO69" s="1"/>
  <c r="AE37" i="115"/>
  <c r="AE36" s="1"/>
  <c r="AC37"/>
  <c r="AC36" s="1"/>
  <c r="AE78"/>
  <c r="AE77" s="1"/>
  <c r="AE68" s="1"/>
  <c r="AE67" s="1"/>
  <c r="J78"/>
  <c r="J77" s="1"/>
  <c r="M19"/>
  <c r="M18" s="1"/>
  <c r="AG37"/>
  <c r="AG36" s="1"/>
  <c r="AI70"/>
  <c r="AI69" s="1"/>
  <c r="K78"/>
  <c r="K75" i="165" s="1"/>
  <c r="AG68" i="115"/>
  <c r="K53"/>
  <c r="K50" i="165" s="1"/>
  <c r="K21" i="115"/>
  <c r="K20" s="1"/>
  <c r="K43"/>
  <c r="K40" i="165" s="1"/>
  <c r="K65" i="115"/>
  <c r="K62" i="165" s="1"/>
  <c r="AG21" i="115"/>
  <c r="AG20" s="1"/>
  <c r="AG19" s="1"/>
  <c r="AG18" s="1"/>
  <c r="K39"/>
  <c r="K36" i="165" s="1"/>
  <c r="K70" i="115"/>
  <c r="K67" i="165" s="1"/>
  <c r="AI63" i="115"/>
  <c r="J61"/>
  <c r="J60" s="1"/>
  <c r="J59" s="1"/>
  <c r="J58" s="1"/>
  <c r="K61"/>
  <c r="K58" i="165" s="1"/>
  <c r="BO23" i="125"/>
  <c r="BO22" s="1"/>
  <c r="BO21" s="1"/>
  <c r="BO20" s="1"/>
  <c r="L21"/>
  <c r="L20" s="1"/>
  <c r="T21"/>
  <c r="T20" s="1"/>
  <c r="AJ21"/>
  <c r="AJ20" s="1"/>
  <c r="BK23"/>
  <c r="BK22" s="1"/>
  <c r="BK21" s="1"/>
  <c r="BK20" s="1"/>
  <c r="D24"/>
  <c r="BK52"/>
  <c r="D53"/>
  <c r="D52" s="1"/>
  <c r="D51" s="1"/>
  <c r="D50" s="1"/>
  <c r="D49" s="1"/>
  <c r="R50"/>
  <c r="R49" s="1"/>
  <c r="L61"/>
  <c r="L60" s="1"/>
  <c r="AF61"/>
  <c r="AF60" s="1"/>
  <c r="AJ61"/>
  <c r="AJ60" s="1"/>
  <c r="AN61"/>
  <c r="AN60"/>
  <c r="AR61"/>
  <c r="AR60" s="1"/>
  <c r="AV61"/>
  <c r="AV60" s="1"/>
  <c r="AZ61"/>
  <c r="AZ60" s="1"/>
  <c r="BD61"/>
  <c r="BD60"/>
  <c r="BH61"/>
  <c r="BH60" s="1"/>
  <c r="U70"/>
  <c r="Y70"/>
  <c r="Y69"/>
  <c r="AK70"/>
  <c r="AK69" s="1"/>
  <c r="AO70"/>
  <c r="AO69" s="1"/>
  <c r="BA70"/>
  <c r="BA69" s="1"/>
  <c r="BE70"/>
  <c r="BE69" s="1"/>
  <c r="BK45"/>
  <c r="BC38"/>
  <c r="BL80"/>
  <c r="BL79" s="1"/>
  <c r="BP80"/>
  <c r="BP79" s="1"/>
  <c r="BP70" s="1"/>
  <c r="BP69" s="1"/>
  <c r="AE53" i="115"/>
  <c r="AE52" s="1"/>
  <c r="AE50" s="1"/>
  <c r="AE49" s="1"/>
  <c r="AE48" s="1"/>
  <c r="AE47" s="1"/>
  <c r="U19"/>
  <c r="U18" s="1"/>
  <c r="AI65"/>
  <c r="AA68"/>
  <c r="AA67"/>
  <c r="AC19"/>
  <c r="AC18"/>
  <c r="U58"/>
  <c r="X65"/>
  <c r="X64" s="1"/>
  <c r="W70"/>
  <c r="W69"/>
  <c r="X43"/>
  <c r="X42"/>
  <c r="V53"/>
  <c r="V52" s="1"/>
  <c r="V50" s="1"/>
  <c r="V49" s="1"/>
  <c r="V48" s="1"/>
  <c r="V47" s="1"/>
  <c r="V58"/>
  <c r="M68"/>
  <c r="M67" s="1"/>
  <c r="N19"/>
  <c r="N18" s="1"/>
  <c r="U37"/>
  <c r="U36" s="1"/>
  <c r="AI43"/>
  <c r="W78"/>
  <c r="W77" s="1"/>
  <c r="W21"/>
  <c r="W20"/>
  <c r="W19" s="1"/>
  <c r="W18" s="1"/>
  <c r="J37"/>
  <c r="J36" s="1"/>
  <c r="AC68"/>
  <c r="AC67" s="1"/>
  <c r="W50"/>
  <c r="W49" s="1"/>
  <c r="W48" s="1"/>
  <c r="W47" s="1"/>
  <c r="M59"/>
  <c r="M58" s="1"/>
  <c r="AG59"/>
  <c r="AG58" s="1"/>
  <c r="X70"/>
  <c r="X69" s="1"/>
  <c r="X68" s="1"/>
  <c r="X67" s="1"/>
  <c r="V39"/>
  <c r="V38" s="1"/>
  <c r="L37"/>
  <c r="L36"/>
  <c r="W37"/>
  <c r="W36" s="1"/>
  <c r="W58"/>
  <c r="N68"/>
  <c r="N67" s="1"/>
  <c r="X21"/>
  <c r="X20" s="1"/>
  <c r="X19" s="1"/>
  <c r="X18" s="1"/>
  <c r="X39"/>
  <c r="X38"/>
  <c r="X53"/>
  <c r="X52" s="1"/>
  <c r="X50" s="1"/>
  <c r="X49" s="1"/>
  <c r="X48" s="1"/>
  <c r="X47" s="1"/>
  <c r="AI78"/>
  <c r="X78"/>
  <c r="X77"/>
  <c r="V43"/>
  <c r="V42" s="1"/>
  <c r="AI61"/>
  <c r="V70"/>
  <c r="V69" s="1"/>
  <c r="V78"/>
  <c r="V77" s="1"/>
  <c r="AI39"/>
  <c r="AI38" s="1"/>
  <c r="AI53"/>
  <c r="AA67" i="122"/>
  <c r="L66"/>
  <c r="AA66"/>
  <c r="AB58"/>
  <c r="M57"/>
  <c r="AB57" s="1"/>
  <c r="AA47"/>
  <c r="L46"/>
  <c r="S35"/>
  <c r="AC36"/>
  <c r="AB67"/>
  <c r="M66"/>
  <c r="AC58"/>
  <c r="N57"/>
  <c r="AC57" s="1"/>
  <c r="AB47"/>
  <c r="M46"/>
  <c r="AB46" s="1"/>
  <c r="P66"/>
  <c r="Q57"/>
  <c r="AA57" s="1"/>
  <c r="AA58"/>
  <c r="P46"/>
  <c r="AA36"/>
  <c r="L35"/>
  <c r="AA31"/>
  <c r="L17"/>
  <c r="Z36"/>
  <c r="K35"/>
  <c r="Z35"/>
  <c r="J57"/>
  <c r="Y57" s="1"/>
  <c r="Q46"/>
  <c r="O35"/>
  <c r="Y36"/>
  <c r="BN70" i="125"/>
  <c r="BN69" s="1"/>
  <c r="BM70"/>
  <c r="BM69" s="1"/>
  <c r="AW69"/>
  <c r="AI69"/>
  <c r="U69"/>
  <c r="AW60"/>
  <c r="AI60"/>
  <c r="U60"/>
  <c r="AI38"/>
  <c r="BP38"/>
  <c r="BJ38"/>
  <c r="BJ70"/>
  <c r="BJ69" s="1"/>
  <c r="BL38"/>
  <c r="BK79"/>
  <c r="BK70" s="1"/>
  <c r="BK69" s="1"/>
  <c r="BK51"/>
  <c r="BK61"/>
  <c r="D45"/>
  <c r="D44" s="1"/>
  <c r="D39" s="1"/>
  <c r="D38" s="1"/>
  <c r="BK54"/>
  <c r="BK50" s="1"/>
  <c r="BK49" s="1"/>
  <c r="D23"/>
  <c r="D22" s="1"/>
  <c r="D21" s="1"/>
  <c r="D20" s="1"/>
  <c r="BK40"/>
  <c r="BK39" s="1"/>
  <c r="BK38" s="1"/>
  <c r="BK71"/>
  <c r="BK44"/>
  <c r="D71"/>
  <c r="BL70"/>
  <c r="BL69" s="1"/>
  <c r="D61"/>
  <c r="D79"/>
  <c r="D60"/>
  <c r="D54"/>
  <c r="AG67" i="115"/>
  <c r="X37"/>
  <c r="X36" s="1"/>
  <c r="AI30"/>
  <c r="AI21" s="1"/>
  <c r="AI20" s="1"/>
  <c r="AI19" s="1"/>
  <c r="AI18" s="1"/>
  <c r="K52"/>
  <c r="K49" i="165" s="1"/>
  <c r="AI42" i="115"/>
  <c r="K38"/>
  <c r="K35" i="165" s="1"/>
  <c r="K42" i="115"/>
  <c r="K39" i="165" s="1"/>
  <c r="K64" i="115"/>
  <c r="K61" i="165" s="1"/>
  <c r="AI77" i="115"/>
  <c r="AI64"/>
  <c r="K69"/>
  <c r="K66" i="165" s="1"/>
  <c r="AI60" i="115"/>
  <c r="J21"/>
  <c r="J20" s="1"/>
  <c r="J19" s="1"/>
  <c r="J18" s="1"/>
  <c r="AI52"/>
  <c r="AI50" s="1"/>
  <c r="AI49" s="1"/>
  <c r="AI48" s="1"/>
  <c r="AI47" s="1"/>
  <c r="V20"/>
  <c r="V19" s="1"/>
  <c r="V18" s="1"/>
  <c r="X58"/>
  <c r="BK60" i="125"/>
  <c r="D70"/>
  <c r="D69" s="1"/>
  <c r="K50" i="115"/>
  <c r="K47" i="165" s="1"/>
  <c r="K49" i="115"/>
  <c r="K46" i="165" s="1"/>
  <c r="J53" i="115"/>
  <c r="J52"/>
  <c r="J48" s="1"/>
  <c r="J47" s="1"/>
  <c r="D49" i="165"/>
  <c r="I49" s="1"/>
  <c r="D46"/>
  <c r="I46" s="1"/>
  <c r="D45"/>
  <c r="I45" s="1"/>
  <c r="AI59" i="115" l="1"/>
  <c r="AI58" s="1"/>
  <c r="V68"/>
  <c r="V67" s="1"/>
  <c r="K60"/>
  <c r="AI68"/>
  <c r="AI67" s="1"/>
  <c r="BL50" i="125"/>
  <c r="BL49" s="1"/>
  <c r="Y50" i="122"/>
  <c r="AI37" i="115"/>
  <c r="AI36" s="1"/>
  <c r="W68"/>
  <c r="W67" s="1"/>
  <c r="BP50" i="125"/>
  <c r="BP49" s="1"/>
  <c r="AH38"/>
  <c r="BP21"/>
  <c r="BP20" s="1"/>
  <c r="BN38"/>
  <c r="AA50" i="122"/>
  <c r="K33" i="115"/>
  <c r="K30" i="165" s="1"/>
  <c r="N37" i="115"/>
  <c r="N36" s="1"/>
  <c r="N59"/>
  <c r="N58" s="1"/>
  <c r="AE59"/>
  <c r="AE58" s="1"/>
  <c r="U68"/>
  <c r="U67" s="1"/>
  <c r="V21" i="125"/>
  <c r="V20" s="1"/>
  <c r="Z21"/>
  <c r="Z20" s="1"/>
  <c r="AB21"/>
  <c r="AB20" s="1"/>
  <c r="AK21"/>
  <c r="AK20" s="1"/>
  <c r="AM21"/>
  <c r="AM20" s="1"/>
  <c r="AU21"/>
  <c r="AU20" s="1"/>
  <c r="BE21"/>
  <c r="BE20" s="1"/>
  <c r="BM41"/>
  <c r="BM40" s="1"/>
  <c r="BM39" s="1"/>
  <c r="BM38" s="1"/>
  <c r="BO41"/>
  <c r="BO40" s="1"/>
  <c r="BO39" s="1"/>
  <c r="BO38" s="1"/>
  <c r="Z38"/>
  <c r="AD38"/>
  <c r="AU38"/>
  <c r="AY38"/>
  <c r="K50"/>
  <c r="K49" s="1"/>
  <c r="M50"/>
  <c r="M49" s="1"/>
  <c r="X50"/>
  <c r="X49" s="1"/>
  <c r="AA50"/>
  <c r="AA49" s="1"/>
  <c r="AC50"/>
  <c r="AC49" s="1"/>
  <c r="AE50"/>
  <c r="AE49" s="1"/>
  <c r="AG50"/>
  <c r="AG49" s="1"/>
  <c r="AI50"/>
  <c r="AI49" s="1"/>
  <c r="AP50"/>
  <c r="AP49" s="1"/>
  <c r="AR50"/>
  <c r="AR49" s="1"/>
  <c r="AW50"/>
  <c r="AW49" s="1"/>
  <c r="AY50"/>
  <c r="AY49" s="1"/>
  <c r="BF50"/>
  <c r="BF49" s="1"/>
  <c r="BH50"/>
  <c r="BH49" s="1"/>
  <c r="BQ50"/>
  <c r="BQ49" s="1"/>
  <c r="BS50"/>
  <c r="BS49" s="1"/>
  <c r="BW50"/>
  <c r="BW49" s="1"/>
  <c r="BM50"/>
  <c r="BM49" s="1"/>
  <c r="Q50"/>
  <c r="Q49" s="1"/>
  <c r="Z50"/>
  <c r="Z49" s="1"/>
  <c r="AM50"/>
  <c r="AM49" s="1"/>
  <c r="L20" i="120"/>
  <c r="N20"/>
  <c r="R20"/>
  <c r="V20"/>
  <c r="Z20"/>
  <c r="AD20"/>
  <c r="AH20"/>
  <c r="AL20"/>
  <c r="AP20"/>
  <c r="AT20"/>
  <c r="AX20"/>
  <c r="BB20"/>
  <c r="BF20"/>
  <c r="BJ20"/>
  <c r="BN20"/>
  <c r="BR20"/>
  <c r="BV20"/>
  <c r="BZ20"/>
  <c r="CD20"/>
  <c r="D69"/>
  <c r="H69"/>
  <c r="L69"/>
  <c r="P69"/>
  <c r="T69"/>
  <c r="X69"/>
  <c r="AB69"/>
  <c r="AF69"/>
  <c r="AJ69"/>
  <c r="AN69"/>
  <c r="AR69"/>
  <c r="AV69"/>
  <c r="AZ69"/>
  <c r="BD69"/>
  <c r="BH69"/>
  <c r="BL69"/>
  <c r="BP69"/>
  <c r="BT69"/>
  <c r="BX69"/>
  <c r="CB69"/>
  <c r="CH69"/>
  <c r="AA19" i="122"/>
  <c r="AA18" s="1"/>
  <c r="AA17" s="1"/>
  <c r="V35"/>
  <c r="AA35" s="1"/>
  <c r="J47"/>
  <c r="J46" s="1"/>
  <c r="Y46" s="1"/>
  <c r="AB48"/>
  <c r="Z50"/>
  <c r="Z62"/>
  <c r="M37" i="115"/>
  <c r="M36" s="1"/>
  <c r="O37"/>
  <c r="O36" s="1"/>
  <c r="BQ21" i="125"/>
  <c r="BQ20" s="1"/>
  <c r="Y38"/>
  <c r="AJ38"/>
  <c r="AN38"/>
  <c r="AV38"/>
  <c r="AZ38"/>
  <c r="BT50"/>
  <c r="BT49" s="1"/>
  <c r="T50"/>
  <c r="T49" s="1"/>
  <c r="U50"/>
  <c r="U49" s="1"/>
  <c r="W50"/>
  <c r="W49" s="1"/>
  <c r="AQ50"/>
  <c r="AQ49" s="1"/>
  <c r="AS50"/>
  <c r="AS49" s="1"/>
  <c r="BR50"/>
  <c r="BR49" s="1"/>
  <c r="BJ50"/>
  <c r="BJ49" s="1"/>
  <c r="BN50"/>
  <c r="BN49" s="1"/>
  <c r="AL50"/>
  <c r="AL49" s="1"/>
  <c r="AU50"/>
  <c r="AU49" s="1"/>
  <c r="BB50"/>
  <c r="BB49" s="1"/>
  <c r="BO61"/>
  <c r="BO60" s="1"/>
  <c r="BW38"/>
  <c r="AR38"/>
  <c r="AI20" i="120"/>
  <c r="AM20"/>
  <c r="AQ20"/>
  <c r="AU20"/>
  <c r="AY20"/>
  <c r="BC20"/>
  <c r="BG20"/>
  <c r="BK20"/>
  <c r="BO20"/>
  <c r="BS20"/>
  <c r="BW20"/>
  <c r="CA20"/>
  <c r="CE20"/>
  <c r="CI20"/>
  <c r="CF69"/>
  <c r="J17" i="122"/>
  <c r="G30"/>
  <c r="G29" s="1"/>
  <c r="G28" s="1"/>
  <c r="G27" s="1"/>
  <c r="G26" s="1"/>
  <c r="G25" s="1"/>
  <c r="G24" s="1"/>
  <c r="G23" s="1"/>
  <c r="G22" s="1"/>
  <c r="G21" s="1"/>
  <c r="G20" s="1"/>
  <c r="G19" s="1"/>
  <c r="G18" s="1"/>
  <c r="G17" s="1"/>
  <c r="P17"/>
  <c r="X17"/>
  <c r="V46"/>
  <c r="AA46" s="1"/>
  <c r="F46"/>
  <c r="O46"/>
  <c r="Z58"/>
  <c r="H57"/>
  <c r="S66"/>
  <c r="AC66" s="1"/>
  <c r="W66"/>
  <c r="AB66" s="1"/>
  <c r="V37" i="115"/>
  <c r="V36" s="1"/>
  <c r="K37"/>
  <c r="K48"/>
  <c r="AE19"/>
  <c r="AE18" s="1"/>
  <c r="AA19"/>
  <c r="AA18" s="1"/>
  <c r="L68"/>
  <c r="L67" s="1"/>
  <c r="O50" i="125"/>
  <c r="O49" s="1"/>
  <c r="J68" i="115"/>
  <c r="J67" s="1"/>
  <c r="L19"/>
  <c r="L18" s="1"/>
  <c r="O59"/>
  <c r="O58" s="1"/>
  <c r="AO50" i="125"/>
  <c r="AO49" s="1"/>
  <c r="BI50"/>
  <c r="BI49" s="1"/>
  <c r="BO50"/>
  <c r="BO49" s="1"/>
  <c r="AM38"/>
  <c r="D43" i="116"/>
  <c r="L44" i="165"/>
  <c r="L66"/>
  <c r="D65" i="116"/>
  <c r="L74" i="165"/>
  <c r="D73" i="116"/>
  <c r="AB37" i="122"/>
  <c r="M36"/>
  <c r="AC38" i="125"/>
  <c r="CH20" i="120"/>
  <c r="Z59" i="122"/>
  <c r="Z63"/>
  <c r="L15" i="165"/>
  <c r="L17"/>
  <c r="L39"/>
  <c r="L35"/>
  <c r="L46"/>
  <c r="D45" i="116"/>
  <c r="Z32" i="122"/>
  <c r="K31"/>
  <c r="Z31" s="1"/>
  <c r="Z17" s="1"/>
  <c r="K77" i="115"/>
  <c r="J20" i="120"/>
  <c r="U20"/>
  <c r="K17" i="122"/>
  <c r="N35"/>
  <c r="AC35" s="1"/>
  <c r="Y67"/>
  <c r="Y68"/>
  <c r="AC75"/>
  <c r="Z76"/>
  <c r="AC76"/>
  <c r="L55" i="165"/>
  <c r="BI38" i="125"/>
  <c r="AO38"/>
  <c r="U38"/>
  <c r="AB19" i="122"/>
  <c r="AB18" s="1"/>
  <c r="AB17" s="1"/>
  <c r="H46"/>
  <c r="I66"/>
  <c r="AB75"/>
  <c r="D60" i="116"/>
  <c r="D56"/>
  <c r="L30" i="165"/>
  <c r="D29" i="116"/>
  <c r="D63"/>
  <c r="L64" i="165"/>
  <c r="J40" i="122"/>
  <c r="Y41"/>
  <c r="AB40"/>
  <c r="R35"/>
  <c r="K47"/>
  <c r="Z48"/>
  <c r="M20" i="120"/>
  <c r="AC20"/>
  <c r="G69"/>
  <c r="O69"/>
  <c r="W69"/>
  <c r="AE69"/>
  <c r="AM69"/>
  <c r="AU69"/>
  <c r="BC69"/>
  <c r="BK69"/>
  <c r="BS69"/>
  <c r="BW69"/>
  <c r="CA69"/>
  <c r="I35" i="122"/>
  <c r="I30" s="1"/>
  <c r="I29" s="1"/>
  <c r="I28" s="1"/>
  <c r="I27" s="1"/>
  <c r="I26" s="1"/>
  <c r="I25" s="1"/>
  <c r="I24" s="1"/>
  <c r="I23" s="1"/>
  <c r="I22" s="1"/>
  <c r="I21" s="1"/>
  <c r="I20" s="1"/>
  <c r="I19" s="1"/>
  <c r="I18" s="1"/>
  <c r="I17" s="1"/>
  <c r="Z51"/>
  <c r="G57"/>
  <c r="D48" i="116"/>
  <c r="D32"/>
  <c r="Y76" i="122"/>
  <c r="Y75" s="1"/>
  <c r="N31"/>
  <c r="K67"/>
  <c r="K57" i="165" l="1"/>
  <c r="K59" i="115"/>
  <c r="K19"/>
  <c r="K18" s="1"/>
  <c r="K46" i="122"/>
  <c r="Z46" s="1"/>
  <c r="Z47"/>
  <c r="J35"/>
  <c r="Y35" s="1"/>
  <c r="Y40"/>
  <c r="AB36"/>
  <c r="M35"/>
  <c r="AB35" s="1"/>
  <c r="AC31"/>
  <c r="AC17" s="1"/>
  <c r="N17"/>
  <c r="K74" i="165"/>
  <c r="K68" i="115"/>
  <c r="K34" i="165"/>
  <c r="K36" i="115"/>
  <c r="K33" i="165" s="1"/>
  <c r="K66" i="122"/>
  <c r="Z66" s="1"/>
  <c r="Z67"/>
  <c r="K45" i="165"/>
  <c r="K47" i="115"/>
  <c r="K44" i="165" s="1"/>
  <c r="K56" l="1"/>
  <c r="K58" i="115"/>
  <c r="K55" i="165" s="1"/>
  <c r="K65"/>
  <c r="K67" i="115"/>
  <c r="K64" i="165" s="1"/>
</calcChain>
</file>

<file path=xl/sharedStrings.xml><?xml version="1.0" encoding="utf-8"?>
<sst xmlns="http://schemas.openxmlformats.org/spreadsheetml/2006/main" count="15891" uniqueCount="1053">
  <si>
    <t>…</t>
  </si>
  <si>
    <t>к приказу Минэнерго России</t>
  </si>
  <si>
    <t>МВт</t>
  </si>
  <si>
    <t>Итого за период реализации инвестиционной программы</t>
  </si>
  <si>
    <t>Идентифика-тор инвестицион-ного проекта</t>
  </si>
  <si>
    <t>МВ×А</t>
  </si>
  <si>
    <t>Мвар</t>
  </si>
  <si>
    <t>I кв.</t>
  </si>
  <si>
    <t>II кв.</t>
  </si>
  <si>
    <t>III кв.</t>
  </si>
  <si>
    <t>IV кв.</t>
  </si>
  <si>
    <t>месяц и год составления сметной документации</t>
  </si>
  <si>
    <t>в ценах, сложившихся ко времени составления сметной документации, млн рублей (с НДС)</t>
  </si>
  <si>
    <t>в базисном уровне цен</t>
  </si>
  <si>
    <t>Всего, в т.ч.:</t>
  </si>
  <si>
    <t>Наименование</t>
  </si>
  <si>
    <t>Субъекты Российской Федерации, 
на территории 
которых 
реализуется 
инвестиционный 
проект</t>
  </si>
  <si>
    <t>Единицы измерения</t>
  </si>
  <si>
    <t>Полная сметная стоимость инвестиционного проекта в соответствии с утвержденной проектной документацией</t>
  </si>
  <si>
    <t>План</t>
  </si>
  <si>
    <t>год N</t>
  </si>
  <si>
    <t>Федеральные округа, на территории 
которых 
реализуется 
инвестиционный 
проект</t>
  </si>
  <si>
    <t>в прогнозных ценах соответствующих лет</t>
  </si>
  <si>
    <t>Примечание</t>
  </si>
  <si>
    <t>млн рублей (без НДС)</t>
  </si>
  <si>
    <t>федерального бюджета</t>
  </si>
  <si>
    <t>бюджетов субъектов Российской Федерации</t>
  </si>
  <si>
    <t>иных источников финансирования</t>
  </si>
  <si>
    <t>Общий объем финансирования, в том числе за счет:</t>
  </si>
  <si>
    <t>проектно-изыскательские работы</t>
  </si>
  <si>
    <t>строительные работы, реконструкция, монтаж оборудования</t>
  </si>
  <si>
    <t xml:space="preserve">  Наименование инвестиционного проекта (группы инвестиционных проектов)</t>
  </si>
  <si>
    <t>Идентифика-
тор инвестицион-ного проекта</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</si>
  <si>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</si>
  <si>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до</t>
  </si>
  <si>
    <t>после</t>
  </si>
  <si>
    <t>До</t>
  </si>
  <si>
    <t>После</t>
  </si>
  <si>
    <t>Итого за период реализации инвестиционной программы
(план)</t>
  </si>
  <si>
    <t xml:space="preserve">Остаток финансирования капитальных вложений в прогнозных ценах соответствующих лет,  млн рублей 
(с НДС) </t>
  </si>
  <si>
    <t xml:space="preserve">Оценка полной стоимости инвестиционного проекта в прогнозных ценах соответствующих лет, млн рублей (с НДС) </t>
  </si>
  <si>
    <t>Схема и программа развития электроэнергетики субъекта Российской Федерации, утвержденные в год (X-1)</t>
  </si>
  <si>
    <t>Наименование обособленного подразделения субъекта электроэнергетики, реализующего инвестиционный проект 
(если применимо)</t>
  </si>
  <si>
    <t xml:space="preserve">Итого за период реализации инвестиционной программы </t>
  </si>
  <si>
    <t>Сроки осуществления мероприятий по технологическому присоединению</t>
  </si>
  <si>
    <t>регламентов рынков электрической энергии  (+;-)</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</si>
  <si>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</si>
  <si>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t>
  </si>
  <si>
    <t>от «__» _____ 2015 г.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</si>
  <si>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</si>
  <si>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</si>
  <si>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</si>
  <si>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</si>
  <si>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Год раскрытия информации: _________ год</t>
  </si>
  <si>
    <t>Вывод объектов инвестиционной деятельности (мощностей) из эксплуатации</t>
  </si>
  <si>
    <t>основные средства</t>
  </si>
  <si>
    <t>нематериальные активы</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</si>
  <si>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</si>
  <si>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</si>
  <si>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количественного показателя, соответствующего цели</t>
  </si>
  <si>
    <t xml:space="preserve">Наименование субъекта Российской Федерации </t>
  </si>
  <si>
    <t>Характеристики объекта электроэнергетики (объекта инвестиционной деятельности)</t>
  </si>
  <si>
    <t>Квартал</t>
  </si>
  <si>
    <t>Планируемый в инвестиционной программе срок постановки объектов электросетевого хозяйства под напряжение</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</si>
  <si>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</si>
  <si>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Размер платы за технологическое присоединение (в соответствии с договором об осуществлении технологического присоединения), млн рублей</t>
  </si>
  <si>
    <t>Планируемый в инвестиционной программе срок ввода объектов электросетевого хозяйства в эксплуатацию, год</t>
  </si>
  <si>
    <t>год</t>
  </si>
  <si>
    <t>квартал</t>
  </si>
  <si>
    <t>Наименование заявителя по договору об осуществлении технологического присоединения  объекта электросетевого хозяйства</t>
  </si>
  <si>
    <t>Наличие заключенного договора об осуществлении технологического присоединения</t>
  </si>
  <si>
    <t>Срок ввода объектов электросетевого хозяйства в соответствиии со схемой и программой развития Единой энергетической системы России, утвержденными в год (X-1)</t>
  </si>
  <si>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t>
  </si>
  <si>
    <t>законодательства Российской Федерации (+;-)</t>
  </si>
  <si>
    <t>Реализация инвестиционного проекта обсулавливается необходимостью выполнения требований:</t>
  </si>
  <si>
    <t>Инвестиционным проектом предусматривается выполнение:</t>
  </si>
  <si>
    <t>Наличие решения о резервировании земель
(+; -; не требуется)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</si>
  <si>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 -; не требуется)</t>
  </si>
  <si>
    <t>Наличие  правоустанав-ливающих документов на земельный участок
(+; -; не требуется)</t>
  </si>
  <si>
    <t>Наличие положительного заключения 
экспертизы проектной документации
(+; -; не требуется)</t>
  </si>
  <si>
    <t>Наличие утвержденной  
проектной 
документации
(+; -; не требуется)</t>
  </si>
  <si>
    <t>Наличие разрешения 
на строи-
тельство
(+; -; не требуется)</t>
  </si>
  <si>
    <t>Наличие утвержденной документации по планировке территории
(+; -; не требуется)</t>
  </si>
  <si>
    <t>Наличие заключения по результатам 
технологического и ценового аудита инвестиционного проекта
(+; -; не требуется)</t>
  </si>
  <si>
    <t>Наличие решения  об изъятии земельных участков для государственных или муниципальных нужд
(+; -; не требуется)</t>
  </si>
  <si>
    <t>Наличие решения о переводе земель или земельных участков из одной категории в другую
(+; -; не требуется)</t>
  </si>
  <si>
    <t>Наименование заявителя по договору об осуществлении технологического присоединения объекта по производству электрической энергии</t>
  </si>
  <si>
    <t>Наименование  присоединяемых объектов электросетевого хозяйства</t>
  </si>
  <si>
    <t xml:space="preserve">Наименование  присоединяемых объектов по производству электрической энергии </t>
  </si>
  <si>
    <t>Реквизиты документа</t>
  </si>
  <si>
    <t>Дата</t>
  </si>
  <si>
    <t>Номер</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</si>
  <si>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</si>
  <si>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Год ввода в эксплуатацию трансформаторной или иной подстанции, линии электропередачи 
(до реализации инвестиционного проекта)</t>
  </si>
  <si>
    <t>всего</t>
  </si>
  <si>
    <t>Максимальная мощность энергопринимающих устройств  потребителей услуг  по документам о технологическом присоединении, МВт</t>
  </si>
  <si>
    <t>всего, Мвар</t>
  </si>
  <si>
    <t>5</t>
  </si>
  <si>
    <t>5.1</t>
  </si>
  <si>
    <t>5.2</t>
  </si>
  <si>
    <t>6</t>
  </si>
  <si>
    <t>6.1</t>
  </si>
  <si>
    <t>6.2</t>
  </si>
  <si>
    <t>6.3</t>
  </si>
  <si>
    <t>6.4</t>
  </si>
  <si>
    <t>4.1</t>
  </si>
  <si>
    <t>4.1.1</t>
  </si>
  <si>
    <t>4.1.2</t>
  </si>
  <si>
    <t>4.1.3</t>
  </si>
  <si>
    <t>4.1.4</t>
  </si>
  <si>
    <t>4.1.5</t>
  </si>
  <si>
    <t>4.1.6</t>
  </si>
  <si>
    <t>4.2</t>
  </si>
  <si>
    <t>4.3</t>
  </si>
  <si>
    <t>5.3</t>
  </si>
  <si>
    <t>5.4</t>
  </si>
  <si>
    <t>7</t>
  </si>
  <si>
    <t>7.1</t>
  </si>
  <si>
    <t>7.2</t>
  </si>
  <si>
    <t>8</t>
  </si>
  <si>
    <t>8.1</t>
  </si>
  <si>
    <t>8.2</t>
  </si>
  <si>
    <t>9</t>
  </si>
  <si>
    <t>10</t>
  </si>
  <si>
    <t>11</t>
  </si>
  <si>
    <t>8.3</t>
  </si>
  <si>
    <t>8.4</t>
  </si>
  <si>
    <t>противоаварийных мероприятий, предусмотренных актами о расследовании причин аварии (реквизиты актов)</t>
  </si>
  <si>
    <t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</si>
  <si>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</si>
  <si>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предписаний иных органов государственной власти (указать наименования органов исполнительной власти)</t>
  </si>
  <si>
    <t>Мощность трансформаторной или иной подстанции, реконструкция (модернизация или техническое перевооружение) которой осуществляется в рамках инвестиционного проекта</t>
  </si>
  <si>
    <t>Показатель оценки последствий отказа</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</si>
  <si>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региональный; местный; не относится)</t>
  </si>
  <si>
    <t>Территории муниципальных образований, на территории которых реализуется инвестиционный проект</t>
  </si>
  <si>
    <t>Максимальная мощность энергопринимающих устройств потребителей услуг  по документам о технологическом присоединении</t>
  </si>
  <si>
    <t>Задачи, решаемые в рамках реализации инвестиционного проекта</t>
  </si>
  <si>
    <t>Показатель  оценки технического состояния</t>
  </si>
  <si>
    <t>технического обследования (+;-)</t>
  </si>
  <si>
    <t>Аварийная нагрузка, %</t>
  </si>
  <si>
    <t>Наименование документа, обосновывающего оценку полной стоимости инвестиционного проекта</t>
  </si>
  <si>
    <t>Задачи, решаемые в рамках инвестиционного проекта</t>
  </si>
  <si>
    <t>Принятие основных средств (нематериальных активов) к бухгалтерскому учету</t>
  </si>
  <si>
    <t>Характеристики объектов инвестиционной деятельности</t>
  </si>
  <si>
    <t>оборудование</t>
  </si>
  <si>
    <t>прочие затраты</t>
  </si>
  <si>
    <t>Другое</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</si>
  <si>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</si>
  <si>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значение до</t>
  </si>
  <si>
    <t>значение после</t>
  </si>
  <si>
    <t>4.4</t>
  </si>
  <si>
    <t>7.3</t>
  </si>
  <si>
    <t>7.4</t>
  </si>
  <si>
    <t>9.1</t>
  </si>
  <si>
    <t>9.2</t>
  </si>
  <si>
    <t>9.3</t>
  </si>
  <si>
    <t>9.4</t>
  </si>
  <si>
    <t>10.1</t>
  </si>
  <si>
    <t>10.2</t>
  </si>
  <si>
    <t>10.3</t>
  </si>
  <si>
    <t>10.4</t>
  </si>
  <si>
    <t xml:space="preserve"> на год ______</t>
  </si>
  <si>
    <t>Утвержденные плановые значения показателей приведены в соответствии с  ______________________________________________________________________________</t>
  </si>
  <si>
    <t xml:space="preserve">                                                                                                              реквизиты решения органа исполнительной власти, утвердившего инвестиционную программу</t>
  </si>
  <si>
    <t>Цели реализации инвестиционных проектов и плановые (фактические) значения количественных показателей, характеризующие достижение таких целей</t>
  </si>
  <si>
    <t>Предложение по корректировке утвержденного плана</t>
  </si>
  <si>
    <t>Краткое обоснование  корректировки утвержденного плана</t>
  </si>
  <si>
    <t>Текущая стадия реализации инвестиционного проекта</t>
  </si>
  <si>
    <t>7. …</t>
  </si>
  <si>
    <t>8. …</t>
  </si>
  <si>
    <t>9. …</t>
  </si>
  <si>
    <t>10. …</t>
  </si>
  <si>
    <t>Инвестиционная программа_______________________________________________</t>
  </si>
  <si>
    <t>Номер группы инвести-ционных проектов</t>
  </si>
  <si>
    <t xml:space="preserve">Текущая стадия реализации инвестиционного проекта  </t>
  </si>
  <si>
    <t>год (N+2)</t>
  </si>
  <si>
    <t>год (N+1)</t>
  </si>
  <si>
    <t>План
(Утвержденный план)</t>
  </si>
  <si>
    <t>Год начала  реализации инвестиционного проекта</t>
  </si>
  <si>
    <t>Год окончания реализации инвестиционного проекта</t>
  </si>
  <si>
    <t>Год окончания реализации инвестицион-ного проекта</t>
  </si>
  <si>
    <t>Предложение по корректировке утвержденного  плана</t>
  </si>
  <si>
    <t>4.1.7</t>
  </si>
  <si>
    <t>4.2.1</t>
  </si>
  <si>
    <t>4.2.2</t>
  </si>
  <si>
    <t>4.2.3</t>
  </si>
  <si>
    <t>4.2.4</t>
  </si>
  <si>
    <t>4.2.5</t>
  </si>
  <si>
    <t>4.2.6</t>
  </si>
  <si>
    <t>4.2.7</t>
  </si>
  <si>
    <t>км ВЛ
 2-цеп</t>
  </si>
  <si>
    <t>км КЛ</t>
  </si>
  <si>
    <t>4.3.1</t>
  </si>
  <si>
    <t>4.3.2</t>
  </si>
  <si>
    <t>4.3.3</t>
  </si>
  <si>
    <t>4.3.4</t>
  </si>
  <si>
    <t>4.3.5</t>
  </si>
  <si>
    <t>4.3.6</t>
  </si>
  <si>
    <t>4.4.1</t>
  </si>
  <si>
    <t>4.4.2</t>
  </si>
  <si>
    <t>4.4.3</t>
  </si>
  <si>
    <t>4.4.4</t>
  </si>
  <si>
    <t>4.4.5</t>
  </si>
  <si>
    <t>4.4.6</t>
  </si>
  <si>
    <t>Остаток освоения капитальных вложений, 
млн рублей (без НДС)</t>
  </si>
  <si>
    <t>Оценка полной стоимости в прогнозных ценах соответствующих лет, 
млн рублей (без НДС)</t>
  </si>
  <si>
    <t>км ВЛ
 1-цеп</t>
  </si>
  <si>
    <t>5.1.1</t>
  </si>
  <si>
    <t>5.1.2</t>
  </si>
  <si>
    <t>5.1.3</t>
  </si>
  <si>
    <t>5.1.4</t>
  </si>
  <si>
    <t>5.1.5</t>
  </si>
  <si>
    <t>5.1.6</t>
  </si>
  <si>
    <t>5.1.7</t>
  </si>
  <si>
    <t>5.2.1</t>
  </si>
  <si>
    <t>5.2.2</t>
  </si>
  <si>
    <t>5.2.3</t>
  </si>
  <si>
    <t>5.2.4</t>
  </si>
  <si>
    <t>5.2.5</t>
  </si>
  <si>
    <t>5.2.6</t>
  </si>
  <si>
    <t>5.2.7</t>
  </si>
  <si>
    <t>5.3.1</t>
  </si>
  <si>
    <t>5.3.2</t>
  </si>
  <si>
    <t>5.3.3</t>
  </si>
  <si>
    <t>5.3.4</t>
  </si>
  <si>
    <t>5.3.5</t>
  </si>
  <si>
    <t>5.3.6</t>
  </si>
  <si>
    <t>5.4.1</t>
  </si>
  <si>
    <t>5.4.2</t>
  </si>
  <si>
    <t>5.4.3</t>
  </si>
  <si>
    <t>5.4.4</t>
  </si>
  <si>
    <t>5.4.5</t>
  </si>
  <si>
    <t>5.4.6</t>
  </si>
  <si>
    <t>5.5.1</t>
  </si>
  <si>
    <t>5.5.2</t>
  </si>
  <si>
    <t>5.5.3</t>
  </si>
  <si>
    <t>5.5.4</t>
  </si>
  <si>
    <t>5.5.5</t>
  </si>
  <si>
    <t>5.5.6</t>
  </si>
  <si>
    <t>5.6.1</t>
  </si>
  <si>
    <t>5.6.2</t>
  </si>
  <si>
    <t>5.6.3</t>
  </si>
  <si>
    <t>5.6.4</t>
  </si>
  <si>
    <t>5.6.5</t>
  </si>
  <si>
    <t>5.6.6</t>
  </si>
  <si>
    <t>6.1.1</t>
  </si>
  <si>
    <t>6.1.2</t>
  </si>
  <si>
    <t>6.1.3</t>
  </si>
  <si>
    <t>6.1.4</t>
  </si>
  <si>
    <t>6.1.5</t>
  </si>
  <si>
    <t>6.1.6</t>
  </si>
  <si>
    <t>6.1.7</t>
  </si>
  <si>
    <t>6.2.1</t>
  </si>
  <si>
    <t>6.2.2</t>
  </si>
  <si>
    <t>6.2.3</t>
  </si>
  <si>
    <t>6.2.4</t>
  </si>
  <si>
    <t>6.2.5</t>
  </si>
  <si>
    <t>6.2.6</t>
  </si>
  <si>
    <t>6.2.7</t>
  </si>
  <si>
    <t>от «__» _____ 2016 г. №___</t>
  </si>
  <si>
    <t>Приложение  № 1</t>
  </si>
  <si>
    <t>км ЛЭП</t>
  </si>
  <si>
    <t>6.3.1</t>
  </si>
  <si>
    <t>6.3.2</t>
  </si>
  <si>
    <t>6.3.3</t>
  </si>
  <si>
    <t>6.3.4</t>
  </si>
  <si>
    <t>6.3.5</t>
  </si>
  <si>
    <t>6.3.6</t>
  </si>
  <si>
    <t>6.3.7</t>
  </si>
  <si>
    <t>6.4.1</t>
  </si>
  <si>
    <t>6.4.2</t>
  </si>
  <si>
    <t>6.4.3</t>
  </si>
  <si>
    <t>6.4.4</t>
  </si>
  <si>
    <t>6.4.5</t>
  </si>
  <si>
    <t>6.4.6</t>
  </si>
  <si>
    <t>6.4.7</t>
  </si>
  <si>
    <t>6.5.1</t>
  </si>
  <si>
    <t>6.5.2</t>
  </si>
  <si>
    <t>6.5.3</t>
  </si>
  <si>
    <t>6.5.4</t>
  </si>
  <si>
    <t>6.5.5</t>
  </si>
  <si>
    <t>6.5.6</t>
  </si>
  <si>
    <t>6.5.7</t>
  </si>
  <si>
    <t>6.6.1</t>
  </si>
  <si>
    <t>6.6.2</t>
  </si>
  <si>
    <t>6.6.3</t>
  </si>
  <si>
    <t>6.6.4</t>
  </si>
  <si>
    <t>6.6.5</t>
  </si>
  <si>
    <t>6.6.6</t>
  </si>
  <si>
    <t>6.6.7</t>
  </si>
  <si>
    <t>7.1.1</t>
  </si>
  <si>
    <t>7.1.2</t>
  </si>
  <si>
    <t>7.1.3</t>
  </si>
  <si>
    <t>7.1.4</t>
  </si>
  <si>
    <t>7.1.5</t>
  </si>
  <si>
    <t>7.1.6</t>
  </si>
  <si>
    <t>7.1.7</t>
  </si>
  <si>
    <t>7.2.1</t>
  </si>
  <si>
    <t>7.2.2</t>
  </si>
  <si>
    <t>7.2.3</t>
  </si>
  <si>
    <t>7.2.4</t>
  </si>
  <si>
    <t>7.2.5</t>
  </si>
  <si>
    <t>7.2.6</t>
  </si>
  <si>
    <t>7.2.7</t>
  </si>
  <si>
    <t>Первоначальная стоимость принимаемых к учету основных средств и нематериальных активов, млн рублей (без НДС)</t>
  </si>
  <si>
    <t>Итого план (утвержденный план) 
за год</t>
  </si>
  <si>
    <t xml:space="preserve">                                                         полное наименование субъекта электроэнергетики</t>
  </si>
  <si>
    <t>Принятие основных средств и нематериальных активов к бухгалтерскому учету</t>
  </si>
  <si>
    <t>______________________________________________________________________________________________________________________________________________________________________________</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</si>
  <si>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</si>
  <si>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Идентификатор инвестиционного проекта</t>
  </si>
  <si>
    <t>Значения целевых показателей, годы</t>
  </si>
  <si>
    <t>Наименование целевого показателя</t>
  </si>
  <si>
    <t>Наименование  субъекта Российской Федерации__________________________________________________</t>
  </si>
  <si>
    <t>Максимальная мощность энергопринимающих устройств по документам о технологическом присоединении, МВт</t>
  </si>
  <si>
    <t>Приложение  № 3</t>
  </si>
  <si>
    <t>всего за вычетом мощности  наиболее крупного (авто-) трансформатора</t>
  </si>
  <si>
    <t>Срок ввода объекта в эксплуатацию, предусмотренный схемой и программой развития электроэнергетики субъекта Российской Федерации</t>
  </si>
  <si>
    <t>Год определения показателей оценки технического состояния и последствий отказа</t>
  </si>
  <si>
    <t>Дата контрольного замерного дня</t>
  </si>
  <si>
    <t>Нагрузка по результатам контрольных замеров трансформаторной или иной подстанции, реконструкция (модернизация, техническое перевооружение, которой предусматривается инвестиционным проектом</t>
  </si>
  <si>
    <t>Проектный высший класс напряжения (рабочее высшее  напряжение), кВ</t>
  </si>
  <si>
    <t>технического освидетельст-вования (+;-)</t>
  </si>
  <si>
    <t>Неудовлетворительное техническое состояние подтверждается  результатами:</t>
  </si>
  <si>
    <t xml:space="preserve">                                              полное наименование субъекта электроэнергетики</t>
  </si>
  <si>
    <t>Идентификатор инвестиционного проекта, для целей реализации которого инвестиционным проектом предусматривается покупка земельного участка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</si>
  <si>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</si>
  <si>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</si>
  <si>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16.1.1</t>
  </si>
  <si>
    <t>16.1.2</t>
  </si>
  <si>
    <t>16.2.1</t>
  </si>
  <si>
    <t>16.2.2</t>
  </si>
  <si>
    <t>Наименование показателя, единицы измерения</t>
  </si>
  <si>
    <t>Размер платы за технологическое присоединение (подключение), млн рублей</t>
  </si>
  <si>
    <t>План (Утвержденный план) принятия основных средств и нематериальных активов к бухгалтерскому учету на год</t>
  </si>
  <si>
    <t>4.3.7</t>
  </si>
  <si>
    <t>4.4.7</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</si>
  <si>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</si>
  <si>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Ввод объектов инвестиционной деятельности (мощностей) в эксплуатацию</t>
  </si>
  <si>
    <t>Приложение  № 6</t>
  </si>
  <si>
    <t>Приложение  № 5</t>
  </si>
  <si>
    <t>Приложение  № 4</t>
  </si>
  <si>
    <t>Приложение  № 7</t>
  </si>
  <si>
    <t>Приложение  № 8</t>
  </si>
  <si>
    <t>Приложение  № 9</t>
  </si>
  <si>
    <t>Приложение  № 10</t>
  </si>
  <si>
    <t>Приложение  № 11</t>
  </si>
  <si>
    <t>Приложение  № 12</t>
  </si>
  <si>
    <t>Приложение  № 13</t>
  </si>
  <si>
    <t>Приложение  № 14</t>
  </si>
  <si>
    <t>Схема теплоснабжения</t>
  </si>
  <si>
    <t>Планируемый в инвестиционной программе срок включения объектов капитального строительства для проведения пусконаладочных работ</t>
  </si>
  <si>
    <t>Реквизиты решения  федерального органа исполнительной власти, органа местного самоуправления об утверждении схемы теплоснабжения
 и соответствующих положений  схемы теплоснабжения</t>
  </si>
  <si>
    <t>Необходимость замены физически изношенного оборудования подтверждается  результатами:</t>
  </si>
  <si>
    <t>Наличие заключенного договора о подключении к системам теплоснабжения</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</si>
  <si>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</si>
  <si>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Реквизиты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</si>
  <si>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Размер платы за подключение в соответствии с договором о подключении к системам теплоснабжения, млн рублей</t>
  </si>
  <si>
    <t>Срок осуществления мероприятий по подключению, выполняемых в рамках инвестиционного проекта  в соответствии с договором о подключении к системам теплоснабжения</t>
  </si>
  <si>
    <t>Планируемый в инвестиционной программе срок ввода  объектов теплоснабжения  в эксплуатацию, год</t>
  </si>
  <si>
    <t>Сроки осуществления мероприятий по подключению</t>
  </si>
  <si>
    <t>Планируемый в инвестиционной программе срок принятия законченных строительством объектов теплоснабжения к бухгалтерскому учету, год</t>
  </si>
  <si>
    <t>Наименование  подключаемых объектов теплоснабжения</t>
  </si>
  <si>
    <t>Наименование заявителя по договору о подключении к системам теплоснабжения объекта теплоснабжения</t>
  </si>
  <si>
    <t>Мощность присоединенных объектов по производству электрической энергии по документам о технологическом присоединении, МВт</t>
  </si>
  <si>
    <t>Наименование объекта теплоснабжения, реконструкция (модернизация или техническое перевооружение) которого осуществляется в рамках инвестиционного проекта</t>
  </si>
  <si>
    <t>всего, Гкал/ч (т/ч, мм)</t>
  </si>
  <si>
    <t>Мощность объекта теплоснабжения (производительность насосной станции, диаметр тепловых сетей) , строительство (реконструкция) которого осуществляется в рамках инвестиционного проекта</t>
  </si>
  <si>
    <t>всего за вычетом мощности  наиболее крупного источника тепловой энергии (насосного агрегата), Гкал/ч (т/ч)</t>
  </si>
  <si>
    <t>Приложение  № 15</t>
  </si>
  <si>
    <t>Фактическая тепловая нагрузка (расход теплоносителя) объекта теплоснабжения, Гкал/ч (т/ч)</t>
  </si>
  <si>
    <t xml:space="preserve"> Номер группы инвести-ционных проектов</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</si>
  <si>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</si>
  <si>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Приложение  № 16</t>
  </si>
  <si>
    <t>Приложение  № 17</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</si>
  <si>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</si>
  <si>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Планируемый в инвестиционной программе срок постановки объектов электросетевого хозяйства под напряжение (включения объектов капитального строительства для проведения пусконаладочных работ), год</t>
  </si>
  <si>
    <t>Планируемый в инвестиционной программе срок ввода объектов электросетевого хозяйства (объектов теплоснабжения) в эксплуатацию, год</t>
  </si>
  <si>
    <t>Мощность (нагрузка) подключенных объектов теплоснабжения  по документам, подтверждающим подключение объектов теплоснабжения к системе теплоснабжения, Гкал/ч</t>
  </si>
  <si>
    <t>Фактическая тепловая мощность, нагрузка (расход теплоносителя) объекта теплоснабжения, Гкал/ч (т/ч)</t>
  </si>
  <si>
    <t>Тепловая мощность объекта теплоснабжения (производительность насосной станции, диаметр тепловых сетей) , строительство (реконструкция) которого осуществляется в рамках инвестиционного проекта</t>
  </si>
  <si>
    <t>Количество заключенных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</si>
  <si>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Год ввода в эксплуатацию объекта теплоснабжения, объекта по производству электрической энергии
(до реализации инвестиционного проекта)</t>
  </si>
  <si>
    <t>Идентификаторы инвестиционных проектов, предусматривающих выполнение мероприятий по подлкючению к системам теплоснабжения, которые содержатся в качестве ее обязательства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по подключению к системе теплоснабжения от существующих тепловых сетей или источников тепловой энергии  до точек подключения соответствующих теплопотребляющих установок потребителей, в договоре о подключении к системам теплоснабжения, указанном в столбцах 4 и 5</t>
  </si>
  <si>
    <t>Форма 2. План финансирования капитальных вложений по инвестиционным проектам</t>
  </si>
  <si>
    <t>Форма 3. План освоения капитальных вложений по инвестиционным проектам</t>
  </si>
  <si>
    <t>Форма 4. План ввода основных средств</t>
  </si>
  <si>
    <t>Форма 5. План ввода основных средств (с распределением по кварталам)</t>
  </si>
  <si>
    <t>Форма 6. Краткое описание инвестиционной программы. 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</si>
  <si>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Форма 8. Краткое описание инвестиционной программы. Вывод объектов инвестиционной деятельности (мощностей) из эксплуатации</t>
  </si>
  <si>
    <t>Форма 7. Краткое описание инвестиционной программы. Ввод объектов инвестиционной деятельности (мощностей) в эксплуатацию</t>
  </si>
  <si>
    <t>Форма 9. Краткое описание инвестиционной программы. Показатели энергетической эффективности</t>
  </si>
  <si>
    <t>Форма 10. Краткое описание инвестиционной программы. Места расположения объектов инвестиционной деятельности и другие показатели инвестиционных проектов</t>
  </si>
  <si>
    <t>Форма 12. Краткое описание инвестиционной программы. Обоснование необходимости реализации инвестиционных проектов</t>
  </si>
  <si>
    <t>Форма 18. Значения целевых показателей, установленные для целей формирования инвестиционной программы</t>
  </si>
  <si>
    <t>Форма 17. Краткое описание инвестиционной программы. Индексы-дефляторы инвестиций в основной капитал (капитальных вложений)</t>
  </si>
  <si>
    <t>Форма 14. Краткое описание инвестиционной программы. Обоснование необходимости реализации инвестиционных проектов</t>
  </si>
  <si>
    <t>Форма 15. Краткое описание инвестиционной программы. Обоснование необходимости реализации инвестиционных проектов</t>
  </si>
  <si>
    <t>Форма 16. Краткое описание инвестиционной программы. Обоснование необходимости реализации инвестиционных проектов</t>
  </si>
  <si>
    <t>Краткое обоснование корректировки утвержденного плана</t>
  </si>
  <si>
    <t xml:space="preserve">План </t>
  </si>
  <si>
    <t>Факт 
(Предложение по корректировке плана)</t>
  </si>
  <si>
    <t xml:space="preserve">Факт 
(Предложение по корректировке утвержденного плана) </t>
  </si>
  <si>
    <t>Итого за период реализации инвестиционной программы
(с учетом предложений по корректировке утвержденного плана)</t>
  </si>
  <si>
    <t xml:space="preserve">Фактический объем освоения капитальных вложений на 01.01.года 
(N-1), млн рублей 
(без НДС) </t>
  </si>
  <si>
    <t>Итого за период реализации инвестиционной программы
(предложение по корректировке утвержденного плана)</t>
  </si>
  <si>
    <t>Освоение капитальных вложений года (N-1) в прогнозных ценах соответствующих лет, млн рублей (без НДС)</t>
  </si>
  <si>
    <t>29.1</t>
  </si>
  <si>
    <t>29.2</t>
  </si>
  <si>
    <t>29.3</t>
  </si>
  <si>
    <t>29.4</t>
  </si>
  <si>
    <t>29.5</t>
  </si>
  <si>
    <t>29.6</t>
  </si>
  <si>
    <t>Индексы- дефляторы, предусмотренные прогнозом социально-экономического развития Российской Федерации на среднесрочный период (в %, к предыдущему году)</t>
  </si>
  <si>
    <t>Наименование индексов-дефляторов, отражающих повышение эффективности инвестиционной деятельности (в %, к предыдущему году)</t>
  </si>
  <si>
    <t>7.3.1</t>
  </si>
  <si>
    <t>7.3.2</t>
  </si>
  <si>
    <t>7.3.3</t>
  </si>
  <si>
    <t>7.3.4</t>
  </si>
  <si>
    <t>7.3.5</t>
  </si>
  <si>
    <t>7.3.6</t>
  </si>
  <si>
    <t>7.3.7</t>
  </si>
  <si>
    <t>7.4.1</t>
  </si>
  <si>
    <t>7.4.2</t>
  </si>
  <si>
    <t>7.4.3</t>
  </si>
  <si>
    <t>7.4.4</t>
  </si>
  <si>
    <t>7.4.5</t>
  </si>
  <si>
    <t>7.4.6</t>
  </si>
  <si>
    <t>7.4.7</t>
  </si>
  <si>
    <t>7.5.1</t>
  </si>
  <si>
    <t>7.5.2</t>
  </si>
  <si>
    <t>7.5.3</t>
  </si>
  <si>
    <t>7.5.4</t>
  </si>
  <si>
    <t>7.5.5</t>
  </si>
  <si>
    <t>7.5.6</t>
  </si>
  <si>
    <t>7.5.7</t>
  </si>
  <si>
    <t>7.6.1</t>
  </si>
  <si>
    <t>7.6.2</t>
  </si>
  <si>
    <t>7.6.3</t>
  </si>
  <si>
    <t>7.6.4</t>
  </si>
  <si>
    <t>7.6.5</t>
  </si>
  <si>
    <t>7.6.6</t>
  </si>
  <si>
    <t>7.6.7</t>
  </si>
  <si>
    <t>8.1.1</t>
  </si>
  <si>
    <t>8.1.2</t>
  </si>
  <si>
    <t>8.1.3</t>
  </si>
  <si>
    <t>8.1.4</t>
  </si>
  <si>
    <t>8.1.5</t>
  </si>
  <si>
    <t>8.1.6</t>
  </si>
  <si>
    <t>8.1.7</t>
  </si>
  <si>
    <t>8.2.1</t>
  </si>
  <si>
    <t>8.2.2</t>
  </si>
  <si>
    <t>8.2.3</t>
  </si>
  <si>
    <t>8.2.4</t>
  </si>
  <si>
    <t>8.2.5</t>
  </si>
  <si>
    <t>8.2.6</t>
  </si>
  <si>
    <t>8.2.7</t>
  </si>
  <si>
    <t>в базисном уровне цен, млн рублей 
(с НДС)</t>
  </si>
  <si>
    <r>
      <rPr>
        <vertAlign val="superscript"/>
        <sz val="12"/>
        <rFont val="Times New Roman"/>
        <family val="1"/>
        <charset val="204"/>
      </rPr>
      <t>1)</t>
    </r>
    <r>
      <rPr>
        <sz val="12"/>
        <rFont val="Times New Roman"/>
        <family val="1"/>
        <charset val="204"/>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</si>
  <si>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2"/>
        <rFont val="Times New Roman"/>
        <family val="1"/>
        <charset val="204"/>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</si>
  <si>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2"/>
        <rFont val="Times New Roman"/>
        <family val="1"/>
        <charset val="204"/>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</si>
  <si>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t>Приложение  № 18</t>
  </si>
  <si>
    <t>Приложение  № 19</t>
  </si>
  <si>
    <r>
      <rPr>
        <vertAlign val="superscript"/>
        <sz val="12"/>
        <rFont val="Times New Roman"/>
        <family val="1"/>
        <charset val="204"/>
      </rPr>
      <t>4)</t>
    </r>
    <r>
      <rPr>
        <sz val="12"/>
        <rFont val="Times New Roman"/>
        <family val="1"/>
        <charset val="204"/>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</si>
  <si>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r>
      <t>Срок ввода объекта в эксплуатацию, предусмотренный схемой и программой развития электроэнергетики субъекта Российской Федерации, утвержденные в год (X-1)</t>
    </r>
    <r>
      <rPr>
        <vertAlign val="superscript"/>
        <sz val="11"/>
        <rFont val="Times New Roman"/>
        <family val="1"/>
        <charset val="204"/>
      </rPr>
      <t>1)</t>
    </r>
    <r>
      <rPr>
        <sz val="11"/>
        <rFont val="Times New Roman"/>
        <family val="1"/>
        <charset val="204"/>
      </rPr>
      <t xml:space="preserve"> 
(схемой теплоснабжения поселения (городского округа), утвержденной органом местного самоуправления), год</t>
    </r>
  </si>
  <si>
    <r>
      <rPr>
        <vertAlign val="superscript"/>
        <sz val="12"/>
        <rFont val="Times New Roman"/>
        <family val="1"/>
        <charset val="204"/>
      </rPr>
      <t>1)</t>
    </r>
    <r>
      <rPr>
        <sz val="12"/>
        <rFont val="Times New Roman"/>
        <family val="1"/>
        <charset val="204"/>
      </rPr>
      <t xml:space="preserve"> «год X-1» заменяется указанием года (четыре цифры и слово «год» в соответствующем падеже), предшествующего году,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</si>
  <si>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Форма 13. Краткое описание инвестиционной программы. Обоснование необходимости реализации инвестиционных проектов</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</si>
  <si>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</si>
  <si>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Планируемый в инвестиционной программе срок принятия объектов электросетевого хозяйства к бухгалтерскому учету, год</t>
  </si>
  <si>
    <t>Год принятия к бухгалтерскому учету</t>
  </si>
  <si>
    <t>Первоначальная стоимость, млн рублей</t>
  </si>
  <si>
    <t>№ п/п</t>
  </si>
  <si>
    <r>
      <t>Полная сметная стоимость инвестиционного проекта в соответствии с утвержденной проектной документацией</t>
    </r>
    <r>
      <rPr>
        <vertAlign val="superscript"/>
        <sz val="12"/>
        <rFont val="Times New Roman"/>
        <family val="1"/>
        <charset val="204"/>
      </rPr>
      <t xml:space="preserve"> </t>
    </r>
    <r>
      <rPr>
        <sz val="12"/>
        <rFont val="Times New Roman"/>
        <family val="1"/>
        <charset val="204"/>
      </rPr>
      <t>в базисном уровне цен, млн рублей (без НДС)</t>
    </r>
  </si>
  <si>
    <t>Освоение капитальных вложений в прогнозных ценах соответствующих лет, млн рублей  (без НДС)</t>
  </si>
  <si>
    <r>
      <t>Схема и программа развития электроэнергетики субъекта Российской Федерации, утвержденные в год (X-1)</t>
    </r>
    <r>
      <rPr>
        <vertAlign val="superscript"/>
        <sz val="11"/>
        <rFont val="Times New Roman"/>
        <family val="1"/>
        <charset val="204"/>
      </rPr>
      <t xml:space="preserve">1) </t>
    </r>
    <r>
      <rPr>
        <sz val="11"/>
        <rFont val="Times New Roman"/>
        <family val="1"/>
        <charset val="204"/>
      </rPr>
      <t>(схема теплоснабжения поселения (городского округа), утвержденная органом местного самоуправления)</t>
    </r>
  </si>
  <si>
    <t xml:space="preserve">Наименование документа - источника данных </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</si>
  <si>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</si>
  <si>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Технологическое присоединение объектов по производству электрической энергии</t>
  </si>
  <si>
    <t>Технологическое присоединение объектов электросетевого хозяйства</t>
  </si>
  <si>
    <t>Присоединение источников тепловой энергии или тепловых сетей к системам теплоснабжения</t>
  </si>
  <si>
    <t>средств, полученных от оказания услуг, реализации товаров по регулируемым государством ценам (тарифам)</t>
  </si>
  <si>
    <t>Наименование объекта, выводимого из эксплуатации</t>
  </si>
  <si>
    <t>Идентификатор инвестицион-ного проекта</t>
  </si>
  <si>
    <t>бюджетов субъектов Российской Федерации и муниципальных образований</t>
  </si>
  <si>
    <r>
      <t>Срок ввода объектов электросетевого хозяйства в соответствиии со схемой и программой развития Единой энергетической системы России, утвержденными в год (X-1)</t>
    </r>
    <r>
      <rPr>
        <vertAlign val="superscript"/>
        <sz val="11"/>
        <rFont val="Times New Roman"/>
        <family val="1"/>
        <charset val="204"/>
      </rPr>
      <t>1)</t>
    </r>
    <r>
      <rPr>
        <sz val="11"/>
        <rFont val="Times New Roman"/>
        <family val="1"/>
        <charset val="204"/>
      </rPr>
      <t xml:space="preserve">
(срок ввода объекта теплоснабжения в соответствии со схемой теплоснабжения поселения, городского округа с численностью населения пятьсот тысяч человек и более или города федерального значения, утвержденной федеральным органом исполнительной власти), год</t>
    </r>
  </si>
  <si>
    <t>Срок ввода объекта теплоснабжения в соответствии со схемой теплоснабжения поселения, городского округа или города федерального значения, утвержденной федеральным органом исполнительной власти или органом местного самоуправления, год</t>
  </si>
  <si>
    <t xml:space="preserve">
План
(Утвержденный план)</t>
  </si>
  <si>
    <t>Годы</t>
  </si>
  <si>
    <t>5.5</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</si>
  <si>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</si>
  <si>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в текущих ценах, млн рублей (с НДС) </t>
  </si>
  <si>
    <t>Фактические данные о реализации мероприятий по технологическому присоединению</t>
  </si>
  <si>
    <t xml:space="preserve">год (N-4) </t>
  </si>
  <si>
    <t>год (N-3)</t>
  </si>
  <si>
    <t>год (N-2)</t>
  </si>
  <si>
    <t>МВА</t>
  </si>
  <si>
    <t>км</t>
  </si>
  <si>
    <t>Наименование показателя</t>
  </si>
  <si>
    <t>Единица измерения</t>
  </si>
  <si>
    <t xml:space="preserve">          в том числе не предусматривающие выполнение работ со стороны сетевой организации</t>
  </si>
  <si>
    <r>
      <t>МВт</t>
    </r>
    <r>
      <rPr>
        <vertAlign val="superscript"/>
        <sz val="12"/>
        <color indexed="8"/>
        <rFont val="Times New Roman"/>
        <family val="1"/>
        <charset val="204"/>
      </rPr>
      <t>2)</t>
    </r>
  </si>
  <si>
    <r>
      <t>шт.</t>
    </r>
    <r>
      <rPr>
        <vertAlign val="superscript"/>
        <sz val="12"/>
        <color indexed="8"/>
        <rFont val="Times New Roman"/>
        <family val="1"/>
        <charset val="204"/>
      </rPr>
      <t>1)</t>
    </r>
  </si>
  <si>
    <t>1</t>
  </si>
  <si>
    <t>1.1</t>
  </si>
  <si>
    <t>1.2</t>
  </si>
  <si>
    <t>1.1.1</t>
  </si>
  <si>
    <t>1.1.2</t>
  </si>
  <si>
    <t>1.1.3</t>
  </si>
  <si>
    <t>1.1.4</t>
  </si>
  <si>
    <t>1.2.1</t>
  </si>
  <si>
    <t>1.2.2</t>
  </si>
  <si>
    <t>1.2.3</t>
  </si>
  <si>
    <t>1.2.4</t>
  </si>
  <si>
    <t>2</t>
  </si>
  <si>
    <t xml:space="preserve">          в том числе только с реконструкцией объектов электросетевого хозяйства</t>
  </si>
  <si>
    <t xml:space="preserve">          в том числе с реконструкцией и новым строительством объектов электросетевого хозяйства</t>
  </si>
  <si>
    <t xml:space="preserve">          в том числе только с новым строительством объектов электросетевого хозяйства</t>
  </si>
  <si>
    <t>Принято обязательств по исполнению договоров об осуществлении технологического присоединения к электрическим сетям за планируемый (истекший) год</t>
  </si>
  <si>
    <t>Исполнено обязательств по договорам об осуществлении технологического присоединения к электрическим сетям за планируемый (истекший) год</t>
  </si>
  <si>
    <t xml:space="preserve">          в том числе затраты на проектно изыскательские работы</t>
  </si>
  <si>
    <t xml:space="preserve">          в том числе затраты на реконструкцию объектов электросетевого хозяйства</t>
  </si>
  <si>
    <t xml:space="preserve">          в том числе затраты на новое строительство объектов электросетевого хозяйства</t>
  </si>
  <si>
    <t xml:space="preserve">          в том числе затраты не включаемые в плату за технологическое присоединение</t>
  </si>
  <si>
    <r>
      <rPr>
        <vertAlign val="superscript"/>
        <sz val="11"/>
        <color indexed="8"/>
        <rFont val="Times New Roman"/>
        <family val="1"/>
        <charset val="204"/>
      </rPr>
      <t xml:space="preserve">2) </t>
    </r>
    <r>
      <rPr>
        <sz val="11"/>
        <color indexed="8"/>
        <rFont val="Times New Roman"/>
        <family val="1"/>
        <charset val="204"/>
      </rPr>
      <t xml:space="preserve">МВт максимальной мощности энергопринимающих устройств потребителей  </t>
    </r>
  </si>
  <si>
    <t>С2</t>
  </si>
  <si>
    <t>С3</t>
  </si>
  <si>
    <t>С4</t>
  </si>
  <si>
    <t>Индекс сметной стоимости</t>
  </si>
  <si>
    <t>(ст.3+ст.4+ст.5)/3</t>
  </si>
  <si>
    <t>Раздел 1. Технологическое присоединение к электрическим сетям энергопринимающих устройств потребителей максимальной мощностью свыше 150 кВт</t>
  </si>
  <si>
    <t>Раздел 2. Технологическое присоединение к электрическим сетям энергопринимающих устройств потребителей максимальной мощностью до 150 кВт включительно</t>
  </si>
  <si>
    <t>Значения стандартизированных ставок за год (X-1), тыс. рублей</t>
  </si>
  <si>
    <t>Наименование субъекта Российской Федерации</t>
  </si>
  <si>
    <t>1.1.1.1</t>
  </si>
  <si>
    <t>1.1.1.2</t>
  </si>
  <si>
    <t>1.1.1.3</t>
  </si>
  <si>
    <t>1.1.1.4</t>
  </si>
  <si>
    <t>1.1.2.1</t>
  </si>
  <si>
    <t>1.1.2.2</t>
  </si>
  <si>
    <t>1.1.2.3</t>
  </si>
  <si>
    <t>1.1.2.4</t>
  </si>
  <si>
    <t>1.1.3.1</t>
  </si>
  <si>
    <t>1.1.3.2</t>
  </si>
  <si>
    <t>1.1.3.3</t>
  </si>
  <si>
    <t>1.1.3.4</t>
  </si>
  <si>
    <t>1.1.4.1</t>
  </si>
  <si>
    <t>1.1.4.2</t>
  </si>
  <si>
    <t>1.1.4.3</t>
  </si>
  <si>
    <t>1.1.4.4</t>
  </si>
  <si>
    <t>1.1.5</t>
  </si>
  <si>
    <t>1.1.5.1</t>
  </si>
  <si>
    <t>1.1.5.2</t>
  </si>
  <si>
    <t>1.1.5.3</t>
  </si>
  <si>
    <t>1.1.6</t>
  </si>
  <si>
    <t>1.1.6.1</t>
  </si>
  <si>
    <t>1.1.6.2</t>
  </si>
  <si>
    <t>1.2.1.1</t>
  </si>
  <si>
    <t>1.2.1.2</t>
  </si>
  <si>
    <t>1.2.1.3</t>
  </si>
  <si>
    <t>1.2.1.4</t>
  </si>
  <si>
    <t>1.2.2.1</t>
  </si>
  <si>
    <t>1.2.2.2</t>
  </si>
  <si>
    <t>1.2.2.3</t>
  </si>
  <si>
    <t>1.2.2.4</t>
  </si>
  <si>
    <t>1.2.3.1</t>
  </si>
  <si>
    <t>1.2.3.2</t>
  </si>
  <si>
    <t>1.2.3.3</t>
  </si>
  <si>
    <t>1.2.3.4</t>
  </si>
  <si>
    <t>1.2.4.1</t>
  </si>
  <si>
    <t>1.2.4.2</t>
  </si>
  <si>
    <t>1.2.4.3</t>
  </si>
  <si>
    <t>1.2.4.4</t>
  </si>
  <si>
    <t>1.2.5</t>
  </si>
  <si>
    <t>1.2.5.1</t>
  </si>
  <si>
    <t>1.2.5.2</t>
  </si>
  <si>
    <t>1.2.5.3</t>
  </si>
  <si>
    <t>1.2.6</t>
  </si>
  <si>
    <t>1.2.6.1</t>
  </si>
  <si>
    <t>1.2.6.2</t>
  </si>
  <si>
    <t>строительство воздушных линий, на уровне напряжения i</t>
  </si>
  <si>
    <t xml:space="preserve">строительство кабельных линий, на уровне напряжения i </t>
  </si>
  <si>
    <t xml:space="preserve">строительство пунктов секционирования, на уровне напряжения i и (или) диапазоне мощности j  </t>
  </si>
  <si>
    <t xml:space="preserve">строительство комплектных трансформаторных подстанций (КТП), распределительных трансформаторных подстанций (РТП) с уровнем напряжения до 35 кВ,  на уровне напряжения i и (или) диапазоне мощности j  </t>
  </si>
  <si>
    <t>строительство центров питания, подстанций уровнем напряжения 35 кВ и выше (ПС), на уровне напряжения i и (или) диапазоне мощности j</t>
  </si>
  <si>
    <t>ст.6*ст.7*ст.8/1000</t>
  </si>
  <si>
    <t>Раздел 3.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t>
  </si>
  <si>
    <t>нд</t>
  </si>
  <si>
    <t xml:space="preserve">Среднее за 3 года значение фактических данных о реализации мероприятий по технологическому присоединению </t>
  </si>
  <si>
    <t>год (N-1)</t>
  </si>
  <si>
    <r>
      <t>(ст.</t>
    </r>
    <r>
      <rPr>
        <sz val="12"/>
        <color indexed="8"/>
        <rFont val="Times New Roman"/>
        <family val="1"/>
        <charset val="204"/>
      </rPr>
      <t>3+ст.4+ст.5)/3</t>
    </r>
  </si>
  <si>
    <r>
      <t>нд</t>
    </r>
    <r>
      <rPr>
        <vertAlign val="superscript"/>
        <sz val="12"/>
        <color indexed="8"/>
        <rFont val="Times New Roman"/>
        <family val="1"/>
        <charset val="204"/>
      </rPr>
      <t>3)</t>
    </r>
  </si>
  <si>
    <r>
      <rPr>
        <vertAlign val="superscript"/>
        <sz val="11"/>
        <color indexed="8"/>
        <rFont val="Times New Roman"/>
        <family val="1"/>
        <charset val="204"/>
      </rPr>
      <t>6)</t>
    </r>
    <r>
      <rPr>
        <sz val="11"/>
        <color indexed="8"/>
        <rFont val="Times New Roman"/>
        <family val="1"/>
        <charset val="204"/>
      </rPr>
      <t xml:space="preserve"> Словосочетания вида «год X», «год (X-1)» заменя.тся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 минус количество лет, равных числу указанному в словосочетании после знака «-».</t>
    </r>
  </si>
  <si>
    <r>
      <t>Год (X-3)</t>
    </r>
    <r>
      <rPr>
        <vertAlign val="superscript"/>
        <sz val="12"/>
        <color indexed="8"/>
        <rFont val="Times New Roman"/>
        <family val="1"/>
        <charset val="204"/>
      </rPr>
      <t>6)</t>
    </r>
  </si>
  <si>
    <r>
      <t>Год (X-2)</t>
    </r>
    <r>
      <rPr>
        <vertAlign val="superscript"/>
        <sz val="12"/>
        <color indexed="8"/>
        <rFont val="Times New Roman"/>
        <family val="1"/>
        <charset val="204"/>
      </rPr>
      <t>6)</t>
    </r>
  </si>
  <si>
    <r>
      <t>Год (X-1)</t>
    </r>
    <r>
      <rPr>
        <vertAlign val="superscript"/>
        <sz val="12"/>
        <color indexed="8"/>
        <rFont val="Times New Roman"/>
        <family val="1"/>
        <charset val="204"/>
      </rPr>
      <t>6)</t>
    </r>
  </si>
  <si>
    <r>
      <t>…</t>
    </r>
    <r>
      <rPr>
        <vertAlign val="superscript"/>
        <sz val="12"/>
        <color indexed="8"/>
        <rFont val="Times New Roman"/>
        <family val="1"/>
        <charset val="204"/>
      </rPr>
      <t>4)</t>
    </r>
  </si>
  <si>
    <r>
      <rPr>
        <vertAlign val="superscript"/>
        <sz val="11"/>
        <color indexed="8"/>
        <rFont val="Times New Roman"/>
        <family val="1"/>
        <charset val="204"/>
      </rPr>
      <t>7)</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</si>
  <si>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r>
      <t>…</t>
    </r>
    <r>
      <rPr>
        <vertAlign val="superscript"/>
        <sz val="11"/>
        <color indexed="8"/>
        <rFont val="Times New Roman"/>
        <family val="1"/>
        <charset val="204"/>
      </rPr>
      <t>7)</t>
    </r>
  </si>
  <si>
    <t>1.1.6.3</t>
  </si>
  <si>
    <t>1.2.6.3</t>
  </si>
  <si>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</si>
  <si>
    <t>Наличие обязательств по исполнению договоров об осуществлении технологического присоединения к электрическим сетям по состоянию на 1 января  соответствующего года</t>
  </si>
  <si>
    <t>Ввод объектов инвестиционной деятельности (мощностей) в эксплуатацию в рамках исполнения договоров об осуществлении технологического присоединения к электрическим сетям</t>
  </si>
  <si>
    <t>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t>
  </si>
  <si>
    <t>Освоение капитальных вложений по мероприятиям, реализуемым в рамках исполнения договоров об осуществлении технологического присоединения к электрическим сетям</t>
  </si>
  <si>
    <t>млн рублей
без НДС</t>
  </si>
  <si>
    <r>
      <t>Другое</t>
    </r>
    <r>
      <rPr>
        <vertAlign val="superscript"/>
        <sz val="12"/>
        <color indexed="8"/>
        <rFont val="Times New Roman"/>
        <family val="1"/>
        <charset val="204"/>
      </rPr>
      <t>5)</t>
    </r>
  </si>
  <si>
    <r>
      <rPr>
        <vertAlign val="superscript"/>
        <sz val="11"/>
        <color indexed="8"/>
        <rFont val="Times New Roman"/>
        <family val="1"/>
        <charset val="204"/>
      </rPr>
      <t>5)</t>
    </r>
    <r>
      <rPr>
        <sz val="11"/>
        <color indexed="8"/>
        <rFont val="Times New Roman"/>
        <family val="1"/>
        <charset val="204"/>
      </rPr>
      <t xml:space="preserve"> При необходимости указания единиц измерения отличных от МВт, МВА и км вместо слова "Другое" указывается наименование иной единицы измерения</t>
    </r>
  </si>
  <si>
    <r>
      <rPr>
        <vertAlign val="superscript"/>
        <sz val="11"/>
        <color indexed="8"/>
        <rFont val="Times New Roman"/>
        <family val="1"/>
        <charset val="204"/>
      </rPr>
      <t>4)</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</si>
  <si>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t>Фактические значения показателей мощности, протяженности, кВт (км)</t>
  </si>
  <si>
    <r>
      <t>Среднее за 3 года значение фактических показателей мощности, протяженности, кВт (км)</t>
    </r>
    <r>
      <rPr>
        <vertAlign val="superscript"/>
        <sz val="12"/>
        <color indexed="8"/>
        <rFont val="Times New Roman"/>
        <family val="1"/>
        <charset val="204"/>
      </rPr>
      <t>1)</t>
    </r>
  </si>
  <si>
    <t>16.1</t>
  </si>
  <si>
    <t>16.2</t>
  </si>
  <si>
    <t>16.3</t>
  </si>
  <si>
    <t>16.4</t>
  </si>
  <si>
    <r>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r>
    <r>
      <rPr>
        <vertAlign val="superscript"/>
        <sz val="12"/>
        <color indexed="8"/>
        <rFont val="Times New Roman"/>
        <family val="1"/>
        <charset val="204"/>
      </rPr>
      <t>4)</t>
    </r>
    <r>
      <rPr>
        <sz val="12"/>
        <color indexed="8"/>
        <rFont val="Times New Roman"/>
        <family val="1"/>
        <charset val="204"/>
      </rPr>
      <t xml:space="preserve"> [п.1.1.1+п.1.1.2+п.1.1.3+
п.1.1.4+п.1.1.5]:</t>
    </r>
  </si>
  <si>
    <t xml:space="preserve">                                                                                                                                                                  реквизиты решения органа исполнительной власти, утвердившего инвестиционную программу</t>
  </si>
  <si>
    <r>
      <t>Плановые значения стоимости на год X</t>
    </r>
    <r>
      <rPr>
        <vertAlign val="superscript"/>
        <sz val="12"/>
        <color indexed="8"/>
        <rFont val="Times New Roman"/>
        <family val="1"/>
        <charset val="204"/>
      </rPr>
      <t>6)</t>
    </r>
    <r>
      <rPr>
        <sz val="12"/>
        <color indexed="8"/>
        <rFont val="Times New Roman"/>
        <family val="1"/>
        <charset val="204"/>
      </rPr>
      <t>, 
тыс. рублей</t>
    </r>
    <r>
      <rPr>
        <vertAlign val="superscript"/>
        <sz val="12"/>
        <color indexed="8"/>
        <rFont val="Times New Roman"/>
        <family val="1"/>
        <charset val="204"/>
      </rPr>
      <t>2)</t>
    </r>
  </si>
  <si>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</si>
  <si>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</si>
  <si>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Наименование трансформаторной или иной подстанции, линии электропередачи (участка линии электропередачи), реконструкция (модернизация или техническое перевооружение) которой осуществляется в рамках инвестиционного проекта</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</si>
  <si>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 (реквизиты решения  органа местного самоуправления об утверждении схемы теплоснабжения
 и указание на структурные единицы      схемы теплоснабжения)</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</si>
  <si>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</si>
  <si>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 xml:space="preserve">в прогнозных ценах соответствующих лет, млн рублей 
(с НДС) </t>
  </si>
  <si>
    <r>
      <rPr>
        <vertAlign val="superscript"/>
        <sz val="11"/>
        <color indexed="8"/>
        <rFont val="Times New Roman"/>
        <family val="1"/>
        <charset val="204"/>
      </rPr>
      <t xml:space="preserve">1) </t>
    </r>
    <r>
      <rPr>
        <sz val="11"/>
        <color indexed="8"/>
        <rFont val="Times New Roman"/>
        <family val="1"/>
        <charset val="204"/>
      </rPr>
      <t>шт. договоров об осуществлении технологического присоединения к электрическим сетям</t>
    </r>
  </si>
  <si>
    <r>
      <rPr>
        <vertAlign val="superscript"/>
        <sz val="11"/>
        <color indexed="8"/>
        <rFont val="Times New Roman"/>
        <family val="1"/>
        <charset val="204"/>
      </rPr>
      <t xml:space="preserve">3) </t>
    </r>
    <r>
      <rPr>
        <sz val="11"/>
        <color indexed="8"/>
        <rFont val="Times New Roman"/>
        <family val="1"/>
        <charset val="204"/>
      </rPr>
      <t>Ячейки, в которых указано слово "нд", заполнению не подлежат</t>
    </r>
  </si>
  <si>
    <r>
      <rPr>
        <vertAlign val="superscript"/>
        <sz val="11"/>
        <color indexed="8"/>
        <rFont val="Times New Roman"/>
        <family val="1"/>
        <charset val="204"/>
      </rPr>
      <t xml:space="preserve">1) </t>
    </r>
    <r>
      <rPr>
        <sz val="11"/>
        <color indexed="8"/>
        <rFont val="Times New Roman"/>
        <family val="1"/>
        <charset val="204"/>
      </rPr>
      <t>Определяется как (столбец (ст.)3+ст.4+ст.5)/3</t>
    </r>
  </si>
  <si>
    <r>
      <rPr>
        <vertAlign val="superscript"/>
        <sz val="11"/>
        <color indexed="8"/>
        <rFont val="Times New Roman"/>
        <family val="1"/>
        <charset val="204"/>
      </rPr>
      <t xml:space="preserve">2) </t>
    </r>
    <r>
      <rPr>
        <sz val="11"/>
        <color indexed="8"/>
        <rFont val="Times New Roman"/>
        <family val="1"/>
        <charset val="204"/>
      </rPr>
      <t>Определяется как ст.6*ст.7*ст.8/1000, за исключением пункта (п.) 1.1 и п.1.2 (Группа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 и Группа инвестиционных проектов "Технологическое присоединение энергопринимающих устройств потребителей максимальной мощностью от 15 до 150 кВт включительно, всего")</t>
    </r>
  </si>
  <si>
    <r>
      <rPr>
        <vertAlign val="superscript"/>
        <sz val="11"/>
        <color indexed="8"/>
        <rFont val="Times New Roman"/>
        <family val="1"/>
        <charset val="204"/>
      </rPr>
      <t xml:space="preserve">4) </t>
    </r>
    <r>
      <rPr>
        <sz val="11"/>
        <color indexed="8"/>
        <rFont val="Times New Roman"/>
        <family val="1"/>
        <charset val="204"/>
      </rPr>
      <t>В п.1.1 в столбцах 3, 4, 5 и 9 указывются значения, определяюемые как сумма значений, указанных в пунктах 1.1.1 - 1.1.5 соответствующих столбцов</t>
    </r>
  </si>
  <si>
    <r>
      <rPr>
        <vertAlign val="superscript"/>
        <sz val="11"/>
        <color indexed="8"/>
        <rFont val="Times New Roman"/>
        <family val="1"/>
        <charset val="204"/>
      </rPr>
      <t xml:space="preserve">5) </t>
    </r>
    <r>
      <rPr>
        <sz val="11"/>
        <color indexed="8"/>
        <rFont val="Times New Roman"/>
        <family val="1"/>
        <charset val="204"/>
      </rPr>
      <t xml:space="preserve"> В п.1.2 в столбцах 3, 4, 5 и 9 указывются значения, определяюемые как сумма значений, указанных в пунктах 1.2.1 - 1.2.5 соответствующих столбцов</t>
    </r>
  </si>
  <si>
    <t xml:space="preserve">                                                                                                                                                              реквизиты решения органа исполнительной власти, утвердившего инвестиционную программу</t>
  </si>
  <si>
    <t xml:space="preserve">                                                                                                                                           реквизиты решения органа исполнительной власти, утвердившего инвестиционную программу</t>
  </si>
  <si>
    <t>______________________________________________________________________________________________________________________________________________________________________________________________________________</t>
  </si>
  <si>
    <t>Перечень показателей энергетической эффективности объектов приведен в соответствии с  _____________________________________________________________________________________________________________________________</t>
  </si>
  <si>
    <t>Форма 11. Краткое описание инвестиционной программы. Обоснование необходимости реализации инвестиционных проектов</t>
  </si>
  <si>
    <t>МВхА</t>
  </si>
  <si>
    <t>всего, МВхА</t>
  </si>
  <si>
    <t>всего за вычетом мощности  наиболее крупного (авто-) трансформатора, МВхА</t>
  </si>
  <si>
    <t>Форма 1. Перечени инвестиционных проектов</t>
  </si>
  <si>
    <r>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r>
    <r>
      <rPr>
        <vertAlign val="superscript"/>
        <sz val="12"/>
        <color indexed="8"/>
        <rFont val="Times New Roman"/>
        <family val="1"/>
        <charset val="204"/>
      </rPr>
      <t>5)</t>
    </r>
    <r>
      <rPr>
        <sz val="12"/>
        <color indexed="8"/>
        <rFont val="Times New Roman"/>
        <family val="1"/>
        <charset val="204"/>
      </rPr>
      <t xml:space="preserve"> [п.1.2.1+п.1.2.2+п.1.2.3+
п.1.2.4+п.1.2.5]</t>
    </r>
  </si>
  <si>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</si>
  <si>
    <t xml:space="preserve">Возд.линия 0,4кВ ст.Тебисская от КТП 22 </t>
  </si>
  <si>
    <t>Новосибирская область</t>
  </si>
  <si>
    <t>Возд.линия 0,4кВ ст. Иня-Восточная от ТП-25</t>
  </si>
  <si>
    <t>Возд.линия 0,4кВ ст. Левая Обь от ТП-44</t>
  </si>
  <si>
    <t>Возд.линия 0,4кВ ст. Льниха от КТП-684</t>
  </si>
  <si>
    <t>Возд.линия 0,4кВ ст. Шелковичиха от КТП-427</t>
  </si>
  <si>
    <t xml:space="preserve">Воздушная .линия 0,4кВ ст. Озеро Карачинское от КТП 19 </t>
  </si>
  <si>
    <t>Линии 0,4 кВ электроснабжения потребителей ст.Чулымская инв.№30089</t>
  </si>
  <si>
    <t>Воздушная линия электропередач 0,4 кВ  ст. Купино, 132 км инв. №030046</t>
  </si>
  <si>
    <t>Воздушная линия электропередач 0,4 кВ ст. Карасук ТП-143</t>
  </si>
  <si>
    <t>Воздушная ЛЭП-0,4кв ст.Сузун поселок</t>
  </si>
  <si>
    <t xml:space="preserve">Воздушная ЛЭП-0,4кв ст.Краснозерское поселок </t>
  </si>
  <si>
    <t>ЛЭП освещения ж/д поселка ст. Егозово</t>
  </si>
  <si>
    <t>Кемеровская область</t>
  </si>
  <si>
    <t xml:space="preserve">Линия электропередач воздуш быта г.Новокузнецк Абагур </t>
  </si>
  <si>
    <t xml:space="preserve">Низковольтная линия электроснабжения  
разъезд Буреничево (бытовая) </t>
  </si>
  <si>
    <t>Возд.линия 0,4кВ ст. Предтеченск КТП-71</t>
  </si>
  <si>
    <t>Томская область</t>
  </si>
  <si>
    <t>Низковольтные сети оп. 41 км от КТП-40/5</t>
  </si>
  <si>
    <t>Низковольтные сети ст. Томск-Северный от КТПНС-93</t>
  </si>
  <si>
    <t xml:space="preserve">Возд.линия 0,4кВ ст. Богашево, КТП-60 </t>
  </si>
  <si>
    <t>ВОЗДУШНАЯ ЛИНИЯ 0,4 КВ СТ. Иртышская ТП-1</t>
  </si>
  <si>
    <t>Омская область</t>
  </si>
  <si>
    <t>Линия 4-х проводная воздушная станции Валерино</t>
  </si>
  <si>
    <t>ЛЭП 0,4кВ (ст.Бешенцево от КТП-1 ф.Быт до опоры№59)  инв №030373/7194</t>
  </si>
  <si>
    <t>Алтайский край</t>
  </si>
  <si>
    <t>Низковольтные сети г. Рубцовск от ТП-13</t>
  </si>
  <si>
    <t>Низковольтные сети ст. Большая Речка от КТП-11</t>
  </si>
  <si>
    <t>Низковольтные сети оп. Загонный (61 км) от КТП-100/27,5</t>
  </si>
  <si>
    <t>Низковольтные сети оп. Загонный (61 км) от КТП-4</t>
  </si>
  <si>
    <t>Низковольтные сети ст. Камень на Оби от ТП-7</t>
  </si>
  <si>
    <t>Низковольтные сети ст. Камень на Оби от ТП-8</t>
  </si>
  <si>
    <t>ст. Смазнево КТП-1 ЛЭП-0,4 кВ</t>
  </si>
  <si>
    <t>ст. Шпагино ТП-1 ЛЭП-0,4 кВ</t>
  </si>
  <si>
    <t>Воздушная линия 0,4 кВ. ст.Ползуново-236 км инв.№030234/7195</t>
  </si>
  <si>
    <r>
      <t>Год раскрытия информации: __</t>
    </r>
    <r>
      <rPr>
        <u/>
        <sz val="12"/>
        <rFont val="Times New Roman"/>
        <family val="1"/>
        <charset val="204"/>
      </rPr>
      <t>2017</t>
    </r>
    <r>
      <rPr>
        <sz val="12"/>
        <rFont val="Times New Roman"/>
        <family val="1"/>
        <charset val="204"/>
      </rPr>
      <t>_____ год</t>
    </r>
  </si>
  <si>
    <r>
      <t>Инвестиционная программа _</t>
    </r>
    <r>
      <rPr>
        <u/>
        <sz val="12"/>
        <color indexed="8"/>
        <rFont val="Times New Roman"/>
        <family val="1"/>
        <charset val="204"/>
      </rPr>
      <t>Западно-Сибирской дирекции по энергообеспечению структурного подразделения Трансэнерго - филиала ОАО "РЖД"</t>
    </r>
    <r>
      <rPr>
        <sz val="12"/>
        <color indexed="8"/>
        <rFont val="Times New Roman"/>
        <family val="1"/>
        <charset val="204"/>
      </rPr>
      <t>_</t>
    </r>
  </si>
  <si>
    <r>
      <t>Инвестиционная программа_</t>
    </r>
    <r>
      <rPr>
        <u/>
        <sz val="14"/>
        <color indexed="8"/>
        <rFont val="Times New Roman"/>
        <family val="1"/>
        <charset val="204"/>
      </rPr>
      <t>Западно-Сибирской дирекции по энергообеспечению структурного подразделения Трансэнерго - филиала ОАО "РЖД"</t>
    </r>
    <r>
      <rPr>
        <sz val="14"/>
        <color indexed="8"/>
        <rFont val="Times New Roman"/>
        <family val="1"/>
        <charset val="204"/>
      </rPr>
      <t>_</t>
    </r>
  </si>
  <si>
    <r>
      <t>Год раскрытия информации: __</t>
    </r>
    <r>
      <rPr>
        <u/>
        <sz val="14"/>
        <color indexed="8"/>
        <rFont val="Times New Roman"/>
        <family val="1"/>
        <charset val="204"/>
      </rPr>
      <t>2017</t>
    </r>
    <r>
      <rPr>
        <sz val="14"/>
        <color indexed="8"/>
        <rFont val="Times New Roman"/>
        <family val="1"/>
        <charset val="204"/>
      </rPr>
      <t>_____ год</t>
    </r>
  </si>
  <si>
    <t xml:space="preserve">План
 </t>
  </si>
  <si>
    <t>Реконструкция, модернизация, техническое перевооружение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</si>
  <si>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</si>
  <si>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</si>
  <si>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«Установка приборов учета, класс напряжения 110 кВ и выше, всего, в том числе:»</t>
  </si>
  <si>
    <t>Развитие и модернизация учета электрической энергии (мощности),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</si>
  <si>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</si>
  <si>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Модернизация, техническое перевооружение трансформаторных и иных подстанций, распределительных пунктов, всего, в том числе:</t>
  </si>
  <si>
    <t>Реконструкция воздушной линии 0,4кВ (протяженность - 2,3 км.). Станция Тебисская от КТП 22</t>
  </si>
  <si>
    <t>Реконструкция воздушной линии 0,4кВ (протяженность - 0,76 км.). Станция Иня-Восточная от ТП-25</t>
  </si>
  <si>
    <t>Реконструкция воздушной линии 0,4кВ (протяженность - 0,48 км.). Станция Левая Обь от ТП-44</t>
  </si>
  <si>
    <t>Реконструкция воздушной линии 0,4кВ (протяженность - 0,96 км.). Станция Льниха от КТП-684</t>
  </si>
  <si>
    <t>Реконструкция воздушной линии 0,4кВ (протяженность - 1,9 км.). Станция Шелковичиха от КТП-427</t>
  </si>
  <si>
    <t xml:space="preserve">Реконструкция воздушной линии 0,4кВ (протяженность - 5,9 км.). Станция Озеро Карачинское от КТП 19 </t>
  </si>
  <si>
    <t>Реконструкция воздушной линии 0,4кВ (протяженность - 1,2 км.). Станция Чулымская инв.№30089</t>
  </si>
  <si>
    <t>Реконструкция воздушной линии 0,4кВ (протяженность - 0,76 км.). Станция Купино, 132 км.</t>
  </si>
  <si>
    <t>Реконструкция воздушной линии 0,4кВ (протяженность - 1,2 км.). Карасук ТП-143</t>
  </si>
  <si>
    <t>Реконструкция воздушной линии 0,4кВ (протяженность - 0,4 км.). Станция Краснозерское</t>
  </si>
  <si>
    <t>Реконструкция воздушной линии 0,4кВ (протяженность - 6,8 км.). Станция Сузун</t>
  </si>
  <si>
    <t>Монтаж автоматизированной системы коммерческого учёта электроэнергии на вводах подстанций ОАО "РЖД" Иня-Восточная</t>
  </si>
  <si>
    <t>Реконструкция воздушной линии 0,4кВ (протяженность - 7,5 км.). Станция Егозово</t>
  </si>
  <si>
    <t xml:space="preserve">Реконструкция воздушной линии 0,4кВ (протяженность - 5,06 км.). Станция Абагур </t>
  </si>
  <si>
    <t>Реконструкция воздушной линии 0,4кВ (протяженность - 3,7 км.). Разъезд Буреничево</t>
  </si>
  <si>
    <t>Реконструкция воздушной линии 0,4кВ (протяженность - 1,0 км.). Станция Предтеченск КТП-71</t>
  </si>
  <si>
    <t>Реконструкция воздушной линии 0,4кВ (протяженность - 2,1 км.). Станция Томск-Северный от КТПНС-93</t>
  </si>
  <si>
    <t>Реконструкция воздушной линии 0,4кВ (протяженность - 1,2 км.). Остановочный пункт 41 км от КТП-40/5</t>
  </si>
  <si>
    <t xml:space="preserve">Реконструкция воздушной линии 0,4кВ (протяженность - 0,35 км.). Станция Богашево КТП-60 </t>
  </si>
  <si>
    <t>Реконструкция воздушной линии 0,4кВ (протяженность - 2,76 км.). Станция Иртышская ТП-1</t>
  </si>
  <si>
    <t>Реконструкция воздушной линии 0,4кВ (протяженность - 2,48 км.). Станция Валерино</t>
  </si>
  <si>
    <t>Монтаж автоматизированной системы коммерческого учёта электроэнергии на вводах подстанций ОАО "РЖД" Помурино</t>
  </si>
  <si>
    <t>Реконструкция воздушной линии 0,4кВ (протяженность - 1,4 км.). Станция Бешенцево от КТП-1</t>
  </si>
  <si>
    <t>Реконструкция воздушной линии 0,4кВ (протяженность - 1,364 км.). Город Рубцовск от ТП-13</t>
  </si>
  <si>
    <t>Реконструкция воздушной линии 0,4кВ (протяженность - 0,76 км.). Станция Большая Речка от КТП-11</t>
  </si>
  <si>
    <t>Реконструкция воздушной линии 0,4кВ (протяженность - 2,5 км.). Остановочный пункт Загонный (61 км) от КТП-100/27,5</t>
  </si>
  <si>
    <t>Реконструкция воздушной линии 0,4кВ (протяженность - 3,4 км.). Остановочный пункт Загонный (61 км) от КТП-4</t>
  </si>
  <si>
    <t>Реконструкция воздушной линии 0,4кВ (протяженность - 1,45 км.). Станция Камень на Оби от ТП-7</t>
  </si>
  <si>
    <t>Реконструкция воздушной линии 0,4кВ (протяженность - 1,1 км.). Станция Камень на Оби от ТП-8</t>
  </si>
  <si>
    <t>Реконструкция воздушной линии 0,4кВ (протяженность - 5,52 км.). Станция Смазнево КТП-1</t>
  </si>
  <si>
    <t>Реконструкция воздушной линии 0,4кВ (протяженность - 7,7 км.). Станция Шпагино ТП-1</t>
  </si>
  <si>
    <t xml:space="preserve">Реконструкция воздушной линии 0,4кВ (протяженность - 4,756 км.). Станция Ползуново - 236 км </t>
  </si>
  <si>
    <t>Модернизация оборудования тяговой подстанции "Межениновка" (Замена аккумуляторной батарее)</t>
  </si>
  <si>
    <t>Модернизация оборудования тяговой подстанции "Ларичиха" (Замена ВМК-35 кВ на ВГТ-35 кВ в количестве 4 компл.; Замена разъединителей -35 кВ в количестве 6 шт.)</t>
  </si>
  <si>
    <t>Модернизация оборудования тяговой подстанции "Смазнево" (Замена разъединителей 220 кВ в количестве 4 шт.)</t>
  </si>
  <si>
    <t>Модернизация оборудования тяговой подстанции "Усть-Тальменская" (Замена МКП-110 кВ на ВГТ-110 кВ в количестве 2 шт.)</t>
  </si>
  <si>
    <t>Модернизация оборудования тяговой подстанции "Плотинная" (Замена ВМК-35 кВ на ВГТ-35 кВ в количестве 5 шт.; замена разъединителей -35 кВ в количестве 8 шт.; замена ВНП-10 на ВВ/TEL-10 в количестве 6 шт.)</t>
  </si>
  <si>
    <t>Модернизация оборудования тяговой подстанции "Шпагино" (Замена разъединителей 220 кВ в количестве 3 шт.; замена отделителей 220 кВ в количестве 2 шт.)</t>
  </si>
  <si>
    <t>Модернизация оборудования тяговой подстанции "Разъезд 157 км." (Замена МКП-110 кВ на ВГТ-110 кВ в количестве 1 шт.; замена высоковольтных вводов ВМТ-110 на ГТТБ-110 в количестве 3 шт.)</t>
  </si>
  <si>
    <t>Модернизация оборудования тяговой подстанции "Буреничево" (Замена разъединителей 110 кВ в количестве 2 шт.)</t>
  </si>
  <si>
    <t>Показатель максимальной мощности присоединяемых потребителей электрической энергии</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</si>
  <si>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t>
  </si>
  <si>
    <t>Показатель степени загрузки трансформаторной подстанции</t>
  </si>
  <si>
    <t>4.5</t>
  </si>
  <si>
    <t>4.6</t>
  </si>
  <si>
    <t>показатель замены силовых (авто-) трансформаторов</t>
  </si>
  <si>
    <t>показатель замены линий электропередачи</t>
  </si>
  <si>
    <t>показатель замены выключателей</t>
  </si>
  <si>
    <t>5.6</t>
  </si>
  <si>
    <t>Модернизация оборудования тяговой подстанции "Урываево" (Замена разъединителей в количестве 6 шт.; замена МКП-110 кВ на ВГТ-110 кВ в количестве 6 шт.)</t>
  </si>
  <si>
    <t>5.7</t>
  </si>
  <si>
    <t>5.8</t>
  </si>
  <si>
    <t xml:space="preserv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t>
  </si>
  <si>
    <t>показатель оценки изменения средней продолжительности прекращения передачи электрической энергии потребителям услуг</t>
  </si>
  <si>
    <t>показатель оценки изменения средней частоты прекращения передачи электрической энергии потребителям услуг</t>
  </si>
  <si>
    <t>показатель оценки изменения объема недоотпущенной электрической энергии</t>
  </si>
  <si>
    <t>6.5</t>
  </si>
  <si>
    <t>6.6</t>
  </si>
  <si>
    <t>П</t>
  </si>
  <si>
    <t>Сибирский федеральный округ</t>
  </si>
  <si>
    <t>не требуется</t>
  </si>
  <si>
    <t>-</t>
  </si>
  <si>
    <t>местный</t>
  </si>
  <si>
    <t>+</t>
  </si>
  <si>
    <t>Повышение надежности и качества электроснабжения потребителей</t>
  </si>
  <si>
    <t>1.2.2.1.1</t>
  </si>
  <si>
    <t>1.2.2.1.2</t>
  </si>
  <si>
    <t>1.2.2.1.3</t>
  </si>
  <si>
    <t>1.2.2.1.4</t>
  </si>
  <si>
    <t>1.2.2.1.5</t>
  </si>
  <si>
    <t>1.2.2.1.6</t>
  </si>
  <si>
    <t>1.2.2.1.7</t>
  </si>
  <si>
    <t>1.2.2.1.8</t>
  </si>
  <si>
    <t>1.2.2.1.9</t>
  </si>
  <si>
    <t>1.2.2.1.10</t>
  </si>
  <si>
    <t>1.2.2.1.11</t>
  </si>
  <si>
    <t>ЗСИБДЭ - НО1</t>
  </si>
  <si>
    <t>ЗСИБДЭ - НО2</t>
  </si>
  <si>
    <t>ЗСИБДЭ - НО3</t>
  </si>
  <si>
    <t>ЗСИБДЭ - НО4</t>
  </si>
  <si>
    <t>ЗСИБДЭ - НО5</t>
  </si>
  <si>
    <t>ЗСИБДЭ - НО6</t>
  </si>
  <si>
    <t>ЗСИБДЭ - НО7</t>
  </si>
  <si>
    <t>ЗСИБДЭ - НО8</t>
  </si>
  <si>
    <t>ЗСИБДЭ - НО9</t>
  </si>
  <si>
    <t>ЗСИБДЭ - НО10</t>
  </si>
  <si>
    <t>ЗСИБДЭ - НО11</t>
  </si>
  <si>
    <t>ЗСИБДЭ - НО12</t>
  </si>
  <si>
    <t>1.2.3.4.1</t>
  </si>
  <si>
    <t>1.2.1.2.1</t>
  </si>
  <si>
    <t>1.2.1.2.2</t>
  </si>
  <si>
    <t>ЗСИБДЭ - КО1</t>
  </si>
  <si>
    <t>ЗСИБДЭ - КО2</t>
  </si>
  <si>
    <t>ЗСИБДЭ - КО3</t>
  </si>
  <si>
    <t>ЗСИБДЭ - КО4</t>
  </si>
  <si>
    <t>ЗСИБДЭ - КО5</t>
  </si>
  <si>
    <t>ЗСИБДЭ - ТО1</t>
  </si>
  <si>
    <t>ЗСИБДЭ - ТО2</t>
  </si>
  <si>
    <t>ЗСИБДЭ - ТО3</t>
  </si>
  <si>
    <t>ЗСИБДЭ - ТО4</t>
  </si>
  <si>
    <t>ЗСИБДЭ - ТО5</t>
  </si>
  <si>
    <t>ЗСИБДЭ - ОО1</t>
  </si>
  <si>
    <t>ЗСИБДЭ - ОО2</t>
  </si>
  <si>
    <t>ЗСИБДЭ - АК1</t>
  </si>
  <si>
    <t>ЗСИБДЭ - АК2</t>
  </si>
  <si>
    <t>ЗСИБДЭ - АК3</t>
  </si>
  <si>
    <t>ЗСИБДЭ - АК4</t>
  </si>
  <si>
    <t>ЗСИБДЭ - АК5</t>
  </si>
  <si>
    <t>ЗСИБДЭ - АК6</t>
  </si>
  <si>
    <t>1.2.1.2.3</t>
  </si>
  <si>
    <t>1.2.1.2.4</t>
  </si>
  <si>
    <t>1.2.1.2.5</t>
  </si>
  <si>
    <t>1.2.1.2.6</t>
  </si>
  <si>
    <t>ЗСИБДЭ - АК7</t>
  </si>
  <si>
    <t>ЗСИБДЭ - АК8</t>
  </si>
  <si>
    <t>ЗСИБДЭ - АК9</t>
  </si>
  <si>
    <t>ЗСИБДЭ - АК10</t>
  </si>
  <si>
    <t>ЗСИБДЭ - АК11</t>
  </si>
  <si>
    <t>ЗСИБДЭ - АК12</t>
  </si>
  <si>
    <t>ЗСИБДЭ - АК13</t>
  </si>
  <si>
    <t>ЗСИБДЭ - АК14</t>
  </si>
  <si>
    <t>ЗСИБДЭ - АК15</t>
  </si>
  <si>
    <t>ЗСИБДЭ - АК16</t>
  </si>
  <si>
    <t>План на 01.01.2017</t>
  </si>
  <si>
    <t>Предложение по корректировке утвержденного плана 
на 01.01.2017</t>
  </si>
  <si>
    <t xml:space="preserve">План
</t>
  </si>
  <si>
    <t>Принятие основных средств и нематериальных активов к бухгалтерскому учету в год 2017</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</si>
  <si>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год 2017</t>
  </si>
  <si>
    <t>IV</t>
  </si>
  <si>
    <t>Ввод объектов инвестиционной деятельности (мощностей) в эксплуатацию в год 2017</t>
  </si>
  <si>
    <t>Вывод объектов инвестиционной деятельности (мощностей) из эксплуатации в год 2017</t>
  </si>
  <si>
    <t xml:space="preserve">с. Тебисское </t>
  </si>
  <si>
    <t>Барабинская дистанция электроснабжения</t>
  </si>
  <si>
    <t xml:space="preserve">г.Новосибирск </t>
  </si>
  <si>
    <t>Новосибирская дистанция электроснабжения</t>
  </si>
  <si>
    <t xml:space="preserve">г. Тогучин </t>
  </si>
  <si>
    <t>Инская дистанция электроснабжения</t>
  </si>
  <si>
    <t>Березовский сельсовет</t>
  </si>
  <si>
    <t>рп. Чаны</t>
  </si>
  <si>
    <t xml:space="preserve">г. Чулым </t>
  </si>
  <si>
    <t xml:space="preserve">п.Купино </t>
  </si>
  <si>
    <t>Карасукская дистанция электроснабжения</t>
  </si>
  <si>
    <t xml:space="preserve">г. Карасук </t>
  </si>
  <si>
    <t xml:space="preserve">п. Сузун </t>
  </si>
  <si>
    <t>Каменская дистанция электроснабжения</t>
  </si>
  <si>
    <t xml:space="preserve">г. Половинное </t>
  </si>
  <si>
    <t xml:space="preserve">г. Новосибирск </t>
  </si>
  <si>
    <t>п. Брянский (157 км) Промышленновский район</t>
  </si>
  <si>
    <t>Кемеровская дистанция электроснабжения</t>
  </si>
  <si>
    <t xml:space="preserve">сп. Ясногорское </t>
  </si>
  <si>
    <t xml:space="preserve">п. Егозово </t>
  </si>
  <si>
    <t>Беловская дистанция электроснабжения</t>
  </si>
  <si>
    <t>п. Абагур-Лесной</t>
  </si>
  <si>
    <t>Новокузнецкая дистанция электроснабжения</t>
  </si>
  <si>
    <t>сп. Ясногорское</t>
  </si>
  <si>
    <t xml:space="preserve">п. Межениновка </t>
  </si>
  <si>
    <t>Тайгинская дистанция электроснабжения</t>
  </si>
  <si>
    <t xml:space="preserve">п. Предтеченск </t>
  </si>
  <si>
    <t>о.п. 41 км Томского района</t>
  </si>
  <si>
    <t xml:space="preserve">г. Томск </t>
  </si>
  <si>
    <t xml:space="preserve">с. Богашево </t>
  </si>
  <si>
    <t xml:space="preserve">п. Иртышский  </t>
  </si>
  <si>
    <t>Входнинская дистанция электроснабжения</t>
  </si>
  <si>
    <t xml:space="preserve">ст. Валерино Калачинский район </t>
  </si>
  <si>
    <t>Омская дистанция электроснабжения</t>
  </si>
  <si>
    <t xml:space="preserve">п. Помурино </t>
  </si>
  <si>
    <t xml:space="preserve">ст.Смазнево Заринский район </t>
  </si>
  <si>
    <t>Алтайская дистанция электроснабжения</t>
  </si>
  <si>
    <t>г. Камень-на-Оби</t>
  </si>
  <si>
    <t>с. Шпагино, Заринский район</t>
  </si>
  <si>
    <t>п. Тальменка</t>
  </si>
  <si>
    <t>с. Урываево</t>
  </si>
  <si>
    <t>с. Ларичиха</t>
  </si>
  <si>
    <t>с. Бешенцево</t>
  </si>
  <si>
    <t>г. Рубцовск</t>
  </si>
  <si>
    <t xml:space="preserve">Барнаульская дистанция электроснабжения </t>
  </si>
  <si>
    <t>с. Большая Речка</t>
  </si>
  <si>
    <t>п. Загонный Заринский район</t>
  </si>
  <si>
    <t>г.Барнаул</t>
  </si>
  <si>
    <t>Барнаульская  дистанция электроснабжения</t>
  </si>
  <si>
    <t xml:space="preserve">неуд </t>
  </si>
  <si>
    <t xml:space="preserve">нд </t>
  </si>
  <si>
    <t xml:space="preserve"> ВЛ-0,4 КТП 22 ст. Тебисская </t>
  </si>
  <si>
    <t xml:space="preserve"> ВЛ-0,4 ТП 25 ст. Иня-Восточная </t>
  </si>
  <si>
    <t xml:space="preserve"> ВЛ-0,4 ТП 44 ст. Левая Обь</t>
  </si>
  <si>
    <t xml:space="preserve"> ВЛ-0,4 КТП 684 ст. Льниха</t>
  </si>
  <si>
    <t xml:space="preserve"> ВЛ-0,4 КТП 427 ст. Шелковичиха</t>
  </si>
  <si>
    <t xml:space="preserve"> ВЛ-0,4 КТП 19 ст. Озеро Карачи </t>
  </si>
  <si>
    <t xml:space="preserve"> ВЛ-0,4  ст. Чулымская </t>
  </si>
  <si>
    <t xml:space="preserve"> ВЛ-0,4  ст. Купино </t>
  </si>
  <si>
    <t xml:space="preserve"> ВЛ-0,4 КТП 143 ст. Карасук </t>
  </si>
  <si>
    <t xml:space="preserve"> ВЛ-0,4  ст. Сузун  </t>
  </si>
  <si>
    <t xml:space="preserve"> ВЛ-0,4  ст. Красноозерская  </t>
  </si>
  <si>
    <t xml:space="preserve">ВЛ-0,4 ст. Иня-Восточная </t>
  </si>
  <si>
    <t>ЭЧЭ "Разъезд 157 км"</t>
  </si>
  <si>
    <t xml:space="preserve">ЭЧЭ Буреничево </t>
  </si>
  <si>
    <t xml:space="preserve">ВЛ-0,4 ст. Егозово </t>
  </si>
  <si>
    <t xml:space="preserve">ВЛ-0,4 ст. Абагур </t>
  </si>
  <si>
    <t xml:space="preserve">ВЛ-0,4 ст. Буреничево </t>
  </si>
  <si>
    <t xml:space="preserve">ЭЧЭ Межениновка </t>
  </si>
  <si>
    <t xml:space="preserve">ВЛ-0,4 КТП-71 ст.Предтеченск </t>
  </si>
  <si>
    <t xml:space="preserve">ВЛ-0,4 КТП-40/5 о.п.41 км </t>
  </si>
  <si>
    <t>ВЛ-0,4 КТПНС-93 ст.Томск-Северный</t>
  </si>
  <si>
    <t xml:space="preserve">ВЛ-0,4 КТП-60 ст.Богашево </t>
  </si>
  <si>
    <t>ВЛ-0,4 ТП-1 ст.Иртышское</t>
  </si>
  <si>
    <t xml:space="preserve">ВЛ-0,4 ст.Валерино </t>
  </si>
  <si>
    <t xml:space="preserve">ЭЧЭ Помурино </t>
  </si>
  <si>
    <t xml:space="preserve">ЭЧЭ Смазнево </t>
  </si>
  <si>
    <t xml:space="preserve">ЭЧЭ Плотинная </t>
  </si>
  <si>
    <t xml:space="preserve">ЭЧЭ Шпагино </t>
  </si>
  <si>
    <t>ЭЧЭ Усть-Тальменская</t>
  </si>
  <si>
    <t xml:space="preserve">ЭЧЭ Ларичиха </t>
  </si>
  <si>
    <t xml:space="preserve">ВЛ-0,4 КТП-1 ст. Бешенцево </t>
  </si>
  <si>
    <t xml:space="preserve">ВЛ-0,4 ТП-13 ст. Рубцовск </t>
  </si>
  <si>
    <t xml:space="preserve">ВЛ-0,4 КТП-11 ст. Большая Речка </t>
  </si>
  <si>
    <t xml:space="preserve">ВЛ-0,4 оп Загонный </t>
  </si>
  <si>
    <t xml:space="preserve">ВЛ-0,4  ТП-7 ст. Камень на Оби </t>
  </si>
  <si>
    <t xml:space="preserve">ВЛ-0,4  КТП-7 ст. Смазнево  </t>
  </si>
  <si>
    <t xml:space="preserve">ВЛ-0,4  ТП-1 ст. Шпагино </t>
  </si>
  <si>
    <t xml:space="preserve">ВЛ-0,4  Ползуново </t>
  </si>
  <si>
    <t>Инвестиционной программой Западно-Сибирской дирекции по энергообеспечению - структурного подразделения Трансэнерго - филиала ОАО "РЖД"  не предусмотрены мероприятия по объектам электросетевого хозяйства, входящим в единую национальную (общероссийскую) электрическую сеть.</t>
  </si>
  <si>
    <t>2018 год</t>
  </si>
  <si>
    <t>2019 год</t>
  </si>
  <si>
    <t>Прогноз социально-экономического развития Российской Федерации на 2017 год и плановый период 2018 и 2019 годов</t>
  </si>
  <si>
    <t>Повышение надежности электроснабжения потребителей</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</si>
  <si>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t>
  </si>
  <si>
    <t>Г</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</si>
  <si>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</si>
  <si>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</si>
  <si>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</si>
  <si>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Технологическое присоединение энергопринимающих устройств потребителей максимальной мощностью до 150 кВт включительно, всего</t>
  </si>
  <si>
    <t>Технологическое присоединение энергопринимающих устройств потребителей свыше 150 кВт, всего, в том числе:</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</si>
  <si>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</si>
  <si>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</si>
  <si>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</si>
  <si>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</si>
  <si>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Наименование объекта по производству электрической энергии, всего, в том числе:</t>
  </si>
  <si>
    <t>1.1.3.1.1</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</si>
  <si>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</si>
  <si>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1.1.3.1.2</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</si>
  <si>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</si>
  <si>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1.1.3.1.3</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</si>
  <si>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</si>
  <si>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1.1.3.2.1</t>
  </si>
  <si>
    <t>1.1.3.2.2</t>
  </si>
  <si>
    <t>1.1.3.2.3</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</si>
  <si>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</si>
  <si>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</si>
  <si>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</si>
  <si>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</si>
  <si>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трансформаторных и иных подстанций, всего, в том числе:</t>
  </si>
  <si>
    <t>Модернизация, техническое перевооружение линий электропередачи, всего, в том числе:</t>
  </si>
  <si>
    <t>1.2.2.2.1</t>
  </si>
  <si>
    <t>1.2.2.2.2</t>
  </si>
  <si>
    <t>1.2.2.2.3</t>
  </si>
  <si>
    <t>1.2.2.2.4</t>
  </si>
  <si>
    <t>«Установка приборов учета, класс напряжения 0,22 (0,4) кВ, всего, в том числе:»</t>
  </si>
  <si>
    <t>«Установка приборов учета, класс напряжения 6 (10) кВ, всего, в том числе:»</t>
  </si>
  <si>
    <t>«Установка приборов учета, класс напряжения 35 кВ,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</si>
  <si>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</si>
  <si>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</si>
  <si>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</si>
  <si>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</si>
  <si>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</si>
  <si>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</si>
  <si>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</si>
  <si>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</si>
  <si>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Реконструкция, модернизация, техническое перевооружение прочих объектов основных средств, всего, в том числе:</t>
  </si>
  <si>
    <t>Реконструкция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</si>
  <si>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</si>
  <si>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</si>
  <si>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</si>
  <si>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</si>
  <si>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</si>
  <si>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</si>
  <si>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</si>
  <si>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</si>
  <si>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</si>
  <si>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</si>
  <si>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</si>
  <si>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</si>
  <si>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</si>
  <si>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02.2019</t>
  </si>
  <si>
    <t xml:space="preserve">План  
2021 года </t>
  </si>
  <si>
    <t xml:space="preserve">План  
2022 года </t>
  </si>
  <si>
    <t xml:space="preserve">План  
2023 года </t>
  </si>
  <si>
    <r>
      <t xml:space="preserve">
Предложение по корректировке утвержденного плана</t>
    </r>
    <r>
      <rPr>
        <vertAlign val="superscript"/>
        <sz val="12"/>
        <rFont val="Times New Roman"/>
        <family val="1"/>
        <charset val="204"/>
      </rPr>
      <t xml:space="preserve"> </t>
    </r>
    <r>
      <rPr>
        <sz val="12"/>
        <rFont val="Times New Roman"/>
        <family val="1"/>
        <charset val="204"/>
      </rPr>
      <t xml:space="preserve">
2023 года </t>
    </r>
  </si>
  <si>
    <t xml:space="preserve">План  
2024 года </t>
  </si>
  <si>
    <r>
      <t xml:space="preserve">
Предложение по корректировке утвержденного плана</t>
    </r>
    <r>
      <rPr>
        <vertAlign val="superscript"/>
        <sz val="12"/>
        <rFont val="Times New Roman"/>
        <family val="1"/>
        <charset val="204"/>
      </rPr>
      <t xml:space="preserve"> </t>
    </r>
    <r>
      <rPr>
        <sz val="12"/>
        <rFont val="Times New Roman"/>
        <family val="1"/>
        <charset val="204"/>
      </rPr>
      <t xml:space="preserve">
2024 года </t>
    </r>
  </si>
  <si>
    <t>J_ЗСИБНТЭ-ТО1</t>
  </si>
  <si>
    <t xml:space="preserve">Техническое перевооружение воздушной линии 0,4 кВ  от КТП-47/3, 47/73  ст.Межениновка </t>
  </si>
  <si>
    <t>J_ЗСИБНТЭ-ТО2</t>
  </si>
  <si>
    <t>Техническое перевооружение воздушной линии 0,4 кВ   от КТПНС-93 ст. Томск-Северный</t>
  </si>
  <si>
    <t>J_ЗСИБНТЭ-ТО3</t>
  </si>
  <si>
    <t>Техническое перевооружение воздушной линии 0,4 кВ от КТП-60 ст. Богашево, КТП-61</t>
  </si>
  <si>
    <t>J_ЗСИБНТЭ-ТО4</t>
  </si>
  <si>
    <t>Техническое перевооружение воздушной линии 0,4 кВ ст. Копылово</t>
  </si>
  <si>
    <t>1.2.1.2.1.</t>
  </si>
  <si>
    <t>L_ЗСИБНТЭ-ТО7</t>
  </si>
  <si>
    <t>01.2021</t>
  </si>
  <si>
    <t>12.2019</t>
  </si>
  <si>
    <t>Финансирование капитальных вложений в прогнозных ценах соответствующих лет, млн рублей (с НДС)</t>
  </si>
  <si>
    <t>Инвестиционная программа программа Западно-Сибирской дирекции по энергообеспечению - структурного подразделения Трансэнерго - филиала ОАО "РЖД" на 2020-2024 годы</t>
  </si>
  <si>
    <t>Модернизация оборудования тяговой подстанции Томск 2 (замена аккумуляторной батареи)</t>
  </si>
  <si>
    <t xml:space="preserve">План  
2020 года </t>
  </si>
  <si>
    <t xml:space="preserve">Факт
2020 года </t>
  </si>
  <si>
    <t>21.1</t>
  </si>
  <si>
    <t>21.2</t>
  </si>
  <si>
    <t>21.3</t>
  </si>
  <si>
    <t>21.4</t>
  </si>
  <si>
    <t>21.5</t>
  </si>
  <si>
    <t>21.6</t>
  </si>
  <si>
    <t>21.7</t>
  </si>
  <si>
    <t>21.8</t>
  </si>
  <si>
    <t>21.9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</si>
  <si>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</si>
  <si>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</si>
  <si>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</si>
  <si>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</si>
  <si>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</si>
  <si>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</si>
  <si>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</si>
  <si>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</si>
  <si>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</si>
  <si>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</si>
  <si>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</si>
  <si>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</si>
  <si>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</si>
  <si>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</si>
  <si>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</si>
  <si>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</si>
  <si>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</si>
  <si>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</si>
  <si>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</si>
  <si>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</si>
  <si>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</si>
  <si>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</si>
  <si>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</si>
  <si>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</si>
  <si>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</si>
  <si>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</si>
  <si>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</si>
  <si>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</si>
  <si>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</si>
  <si>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</si>
  <si>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</si>
  <si>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</si>
  <si>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</si>
  <si>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</si>
  <si>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</si>
  <si>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</si>
  <si>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</si>
  <si>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</si>
  <si>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</si>
  <si>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</si>
  <si>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</si>
  <si>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r>
      <t>Год раскрытия информации: ___</t>
    </r>
    <r>
      <rPr>
        <u/>
        <sz val="14"/>
        <rFont val="Times New Roman"/>
        <family val="1"/>
        <charset val="204"/>
      </rPr>
      <t>2023</t>
    </r>
    <r>
      <rPr>
        <sz val="14"/>
        <rFont val="Times New Roman"/>
        <family val="1"/>
        <charset val="204"/>
      </rPr>
      <t>____ год</t>
    </r>
  </si>
  <si>
    <t xml:space="preserve">Приказ Департамента тарифного регулирования Томской области от 29.10.2021г. №6-162 </t>
  </si>
  <si>
    <t xml:space="preserve">Фактический объем финансирования на 01.01.2023 года 
, млн рублей 
(с НДС) </t>
  </si>
  <si>
    <t>07.2021</t>
  </si>
  <si>
    <t>06.2022</t>
  </si>
  <si>
    <t>План 
на 01.01.2023 г</t>
  </si>
  <si>
    <t xml:space="preserve">
Факт
2021 года </t>
  </si>
  <si>
    <t xml:space="preserve">
Факт
2022 года </t>
  </si>
  <si>
    <t>Предложение по корректировке утвержденного плана на 01.01.2023</t>
  </si>
</sst>
</file>

<file path=xl/styles.xml><?xml version="1.0" encoding="utf-8"?>
<styleSheet xmlns="http://schemas.openxmlformats.org/spreadsheetml/2006/main">
  <numFmts count="8">
    <numFmt numFmtId="43" formatCode="_-* #,##0.00\ _₽_-;\-* #,##0.00\ _₽_-;_-* &quot;-&quot;??\ _₽_-;_-@_-"/>
    <numFmt numFmtId="164" formatCode="_-* #,##0.00\ _р_._-;\-* #,##0.00\ _р_._-;_-* &quot;-&quot;??\ _р_._-;_-@_-"/>
    <numFmt numFmtId="165" formatCode="_-* #,##0.00_р_._-;\-* #,##0.00_р_._-;_-* &quot;-&quot;??_р_._-;_-@_-"/>
    <numFmt numFmtId="166" formatCode="#,##0_ ;\-#,##0\ "/>
    <numFmt numFmtId="167" formatCode="#,##0.000;[White][=0]\ General;General"/>
    <numFmt numFmtId="168" formatCode="0.000"/>
    <numFmt numFmtId="169" formatCode="#,##0.000"/>
    <numFmt numFmtId="170" formatCode="0.00000"/>
  </numFmts>
  <fonts count="72">
    <font>
      <sz val="12"/>
      <name val="Times New Roman"/>
      <charset val="204"/>
    </font>
    <font>
      <sz val="12"/>
      <name val="Times New Roman"/>
      <family val="1"/>
      <charset val="204"/>
    </font>
    <font>
      <b/>
      <sz val="12"/>
      <name val="Times New Roman"/>
      <family val="1"/>
      <charset val="204"/>
    </font>
    <font>
      <sz val="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indexed="8"/>
      <name val="Times New Roman"/>
      <family val="1"/>
      <charset val="204"/>
    </font>
    <font>
      <sz val="12"/>
      <color indexed="8"/>
      <name val="Times New Roman"/>
      <family val="1"/>
      <charset val="204"/>
    </font>
    <font>
      <sz val="10"/>
      <name val="Arial"/>
      <family val="2"/>
      <charset val="204"/>
    </font>
    <font>
      <sz val="14"/>
      <name val="Times New Roman"/>
      <family val="1"/>
      <charset val="204"/>
    </font>
    <font>
      <sz val="14"/>
      <color indexed="8"/>
      <name val="Times New Roman"/>
      <family val="1"/>
      <charset val="204"/>
    </font>
    <font>
      <b/>
      <sz val="14"/>
      <name val="Times New Roman"/>
      <family val="1"/>
      <charset val="204"/>
    </font>
    <font>
      <sz val="13"/>
      <name val="Times New Roman"/>
      <family val="1"/>
      <charset val="204"/>
    </font>
    <font>
      <sz val="11"/>
      <name val="Times New Roman"/>
      <family val="1"/>
      <charset val="204"/>
    </font>
    <font>
      <sz val="9"/>
      <name val="Times New Roman"/>
      <family val="1"/>
      <charset val="204"/>
    </font>
    <font>
      <sz val="12"/>
      <name val="Arial"/>
      <family val="2"/>
      <charset val="204"/>
    </font>
    <font>
      <sz val="10"/>
      <name val="Arial"/>
      <family val="2"/>
    </font>
    <font>
      <i/>
      <sz val="12"/>
      <name val="Times New Roman"/>
      <family val="1"/>
      <charset val="204"/>
    </font>
    <font>
      <sz val="11"/>
      <name val="Calibri"/>
      <family val="2"/>
      <charset val="204"/>
    </font>
    <font>
      <b/>
      <i/>
      <sz val="11"/>
      <name val="Calibri"/>
      <family val="2"/>
      <charset val="204"/>
    </font>
    <font>
      <b/>
      <sz val="11"/>
      <name val="Calibri"/>
      <family val="2"/>
      <charset val="204"/>
    </font>
    <font>
      <sz val="10"/>
      <name val="Helv"/>
    </font>
    <font>
      <vertAlign val="superscript"/>
      <sz val="12"/>
      <name val="Times New Roman"/>
      <family val="1"/>
      <charset val="204"/>
    </font>
    <font>
      <vertAlign val="superscript"/>
      <sz val="11"/>
      <name val="Times New Roman"/>
      <family val="1"/>
      <charset val="204"/>
    </font>
    <font>
      <vertAlign val="superscript"/>
      <sz val="11"/>
      <color indexed="8"/>
      <name val="Times New Roman"/>
      <family val="1"/>
      <charset val="204"/>
    </font>
    <font>
      <vertAlign val="superscript"/>
      <sz val="12"/>
      <color indexed="8"/>
      <name val="Times New Roman"/>
      <family val="1"/>
      <charset val="204"/>
    </font>
    <font>
      <sz val="14"/>
      <color indexed="8"/>
      <name val="Times New Roman"/>
      <family val="1"/>
      <charset val="204"/>
    </font>
    <font>
      <sz val="12"/>
      <color indexed="8"/>
      <name val="Times New Roman"/>
      <family val="1"/>
      <charset val="204"/>
    </font>
    <font>
      <u/>
      <sz val="12"/>
      <name val="Times New Roman"/>
      <family val="1"/>
      <charset val="204"/>
    </font>
    <font>
      <u/>
      <sz val="12"/>
      <color indexed="8"/>
      <name val="Times New Roman"/>
      <family val="1"/>
      <charset val="204"/>
    </font>
    <font>
      <u/>
      <sz val="14"/>
      <color indexed="8"/>
      <name val="Times New Roman"/>
      <family val="1"/>
      <charset val="204"/>
    </font>
    <font>
      <u/>
      <sz val="14"/>
      <name val="Times New Roman"/>
      <family val="1"/>
      <charset val="204"/>
    </font>
    <font>
      <sz val="11"/>
      <color rgb="FF000000"/>
      <name val="SimSun"/>
      <family val="2"/>
      <charset val="204"/>
    </font>
    <font>
      <sz val="11"/>
      <color theme="1"/>
      <name val="Calibri"/>
      <family val="2"/>
      <charset val="204"/>
      <scheme val="minor"/>
    </font>
    <font>
      <sz val="11"/>
      <color theme="1"/>
      <name val="Calibri"/>
      <family val="2"/>
      <scheme val="minor"/>
    </font>
    <font>
      <sz val="11"/>
      <color theme="1"/>
      <name val="Times New Roman"/>
      <family val="1"/>
      <charset val="204"/>
    </font>
    <font>
      <b/>
      <sz val="13"/>
      <color theme="1"/>
      <name val="Times New Roman"/>
      <family val="1"/>
      <charset val="204"/>
    </font>
    <font>
      <b/>
      <sz val="12"/>
      <color rgb="FF000000"/>
      <name val="Times New Roman"/>
      <family val="1"/>
      <charset val="204"/>
    </font>
    <font>
      <sz val="12"/>
      <color rgb="FF000000"/>
      <name val="Calibri"/>
      <family val="2"/>
      <charset val="204"/>
    </font>
    <font>
      <sz val="9"/>
      <color theme="1"/>
      <name val="Times New Roman"/>
      <family val="1"/>
      <charset val="204"/>
    </font>
    <font>
      <sz val="12"/>
      <color theme="1"/>
      <name val="Times New Roman"/>
      <family val="1"/>
      <charset val="204"/>
    </font>
    <font>
      <sz val="12"/>
      <color theme="1"/>
      <name val="Arial"/>
      <family val="2"/>
      <charset val="204"/>
    </font>
    <font>
      <b/>
      <sz val="12"/>
      <color theme="1"/>
      <name val="Arial"/>
      <family val="2"/>
      <charset val="204"/>
    </font>
    <font>
      <sz val="9"/>
      <color theme="1"/>
      <name val="Arial"/>
      <family val="2"/>
      <charset val="204"/>
    </font>
    <font>
      <sz val="12"/>
      <color rgb="FF000000"/>
      <name val="Times New Roman"/>
      <family val="1"/>
      <charset val="204"/>
    </font>
    <font>
      <b/>
      <sz val="11"/>
      <color theme="1"/>
      <name val="Times New Roman"/>
      <family val="1"/>
      <charset val="204"/>
    </font>
    <font>
      <sz val="11"/>
      <color theme="5" tint="0.39997558519241921"/>
      <name val="Times New Roman"/>
      <family val="1"/>
      <charset val="204"/>
    </font>
    <font>
      <b/>
      <sz val="14"/>
      <color theme="1"/>
      <name val="Times New Roman"/>
      <family val="1"/>
      <charset val="204"/>
    </font>
    <font>
      <b/>
      <sz val="12"/>
      <color theme="1"/>
      <name val="Times New Roman"/>
      <family val="1"/>
      <charset val="204"/>
    </font>
    <font>
      <sz val="14"/>
      <color theme="1"/>
      <name val="Times New Roman"/>
      <family val="1"/>
      <charset val="204"/>
    </font>
    <font>
      <b/>
      <sz val="20"/>
      <color theme="1"/>
      <name val="Times New Roman"/>
      <family val="1"/>
      <charset val="204"/>
    </font>
    <font>
      <sz val="20"/>
      <color theme="1"/>
      <name val="Arial"/>
      <family val="2"/>
      <charset val="204"/>
    </font>
    <font>
      <sz val="20"/>
      <color theme="1"/>
      <name val="Times New Roman"/>
      <family val="1"/>
      <charset val="204"/>
    </font>
    <font>
      <b/>
      <sz val="14"/>
      <color rgb="FF000000"/>
      <name val="Times New Roman"/>
      <family val="1"/>
      <charset val="204"/>
    </font>
    <font>
      <sz val="12"/>
      <name val="Times New Roman"/>
      <family val="1"/>
      <charset val="204"/>
    </font>
    <font>
      <sz val="10"/>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rgb="FF00B0F0"/>
        <bgColor indexed="64"/>
      </patternFill>
    </fill>
    <fill>
      <patternFill patternType="solid">
        <fgColor theme="4" tint="0.59999389629810485"/>
        <bgColor indexed="64"/>
      </patternFill>
    </fill>
    <fill>
      <patternFill patternType="solid">
        <fgColor rgb="FFFFC000"/>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4" tint="0.79998168889431442"/>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76">
    <xf numFmtId="0" fontId="0" fillId="0" borderId="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32" fillId="0" borderId="0"/>
    <xf numFmtId="0" fontId="5" fillId="16"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6" fillId="7" borderId="1" applyNumberFormat="0" applyAlignment="0" applyProtection="0"/>
    <xf numFmtId="0" fontId="6" fillId="7" borderId="1" applyNumberFormat="0" applyAlignment="0" applyProtection="0"/>
    <xf numFmtId="0" fontId="7" fillId="20" borderId="2" applyNumberFormat="0" applyAlignment="0" applyProtection="0"/>
    <xf numFmtId="0" fontId="7" fillId="20" borderId="2" applyNumberFormat="0" applyAlignment="0" applyProtection="0"/>
    <xf numFmtId="0" fontId="8" fillId="20" borderId="1" applyNumberFormat="0" applyAlignment="0" applyProtection="0"/>
    <xf numFmtId="0" fontId="8" fillId="20" borderId="1" applyNumberFormat="0" applyAlignment="0" applyProtection="0"/>
    <xf numFmtId="0" fontId="9" fillId="0" borderId="3" applyNumberFormat="0" applyFill="0" applyAlignment="0" applyProtection="0"/>
    <xf numFmtId="0" fontId="9" fillId="0" borderId="3"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0" borderId="6" applyNumberFormat="0" applyFill="0" applyAlignment="0" applyProtection="0"/>
    <xf numFmtId="0" fontId="12" fillId="0" borderId="6" applyNumberFormat="0" applyFill="0" applyAlignment="0" applyProtection="0"/>
    <xf numFmtId="0" fontId="13" fillId="21" borderId="7" applyNumberFormat="0" applyAlignment="0" applyProtection="0"/>
    <xf numFmtId="0" fontId="13" fillId="21" borderId="7" applyNumberFormat="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22" borderId="0" applyNumberFormat="0" applyBorder="0" applyAlignment="0" applyProtection="0"/>
    <xf numFmtId="0" fontId="15" fillId="22" borderId="0" applyNumberFormat="0" applyBorder="0" applyAlignment="0" applyProtection="0"/>
    <xf numFmtId="0" fontId="24" fillId="0" borderId="0"/>
    <xf numFmtId="0" fontId="21" fillId="0" borderId="0"/>
    <xf numFmtId="0" fontId="21" fillId="0" borderId="0"/>
    <xf numFmtId="0" fontId="1" fillId="0" borderId="0"/>
    <xf numFmtId="0" fontId="1" fillId="0" borderId="0"/>
    <xf numFmtId="0" fontId="1" fillId="0" borderId="0"/>
    <xf numFmtId="0" fontId="24" fillId="0" borderId="0"/>
    <xf numFmtId="0" fontId="1" fillId="0" borderId="0"/>
    <xf numFmtId="0" fontId="48" fillId="0" borderId="0"/>
    <xf numFmtId="0" fontId="1" fillId="0" borderId="0"/>
    <xf numFmtId="0" fontId="48"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0"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1"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 fillId="0" borderId="0"/>
    <xf numFmtId="0" fontId="1" fillId="0" borderId="0"/>
    <xf numFmtId="0" fontId="16" fillId="3" borderId="0" applyNumberFormat="0" applyBorder="0" applyAlignment="0" applyProtection="0"/>
    <xf numFmtId="0" fontId="16" fillId="3" borderId="0" applyNumberFormat="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4" fillId="23" borderId="8" applyNumberFormat="0" applyFont="0" applyAlignment="0" applyProtection="0"/>
    <xf numFmtId="0" fontId="4" fillId="23" borderId="8" applyNumberFormat="0" applyFont="0" applyAlignment="0" applyProtection="0"/>
    <xf numFmtId="9" fontId="24" fillId="0" borderId="0" applyFont="0" applyFill="0" applyBorder="0" applyAlignment="0" applyProtection="0"/>
    <xf numFmtId="9" fontId="1" fillId="0" borderId="0" applyFont="0" applyFill="0" applyBorder="0" applyAlignment="0" applyProtection="0"/>
    <xf numFmtId="0" fontId="18" fillId="0" borderId="9" applyNumberFormat="0" applyFill="0" applyAlignment="0" applyProtection="0"/>
    <xf numFmtId="0" fontId="18" fillId="0" borderId="9" applyNumberFormat="0" applyFill="0" applyAlignment="0" applyProtection="0"/>
    <xf numFmtId="0" fontId="37" fillId="0" borderId="0"/>
    <xf numFmtId="0" fontId="19" fillId="0" borderId="0" applyNumberFormat="0" applyFill="0" applyBorder="0" applyAlignment="0" applyProtection="0"/>
    <xf numFmtId="0" fontId="19" fillId="0" borderId="0" applyNumberFormat="0" applyFill="0" applyBorder="0" applyAlignment="0" applyProtection="0"/>
    <xf numFmtId="165" fontId="49" fillId="0" borderId="0" applyFont="0" applyFill="0" applyBorder="0" applyAlignment="0" applyProtection="0"/>
    <xf numFmtId="165" fontId="49" fillId="0" borderId="0" applyFont="0" applyFill="0" applyBorder="0" applyAlignment="0" applyProtection="0"/>
    <xf numFmtId="165" fontId="49" fillId="0" borderId="0" applyFont="0" applyFill="0" applyBorder="0" applyAlignment="0" applyProtection="0"/>
    <xf numFmtId="165" fontId="49" fillId="0" borderId="0" applyFont="0" applyFill="0" applyBorder="0" applyAlignment="0" applyProtection="0"/>
    <xf numFmtId="166" fontId="24" fillId="0" borderId="0" applyFont="0" applyFill="0" applyBorder="0" applyAlignment="0" applyProtection="0"/>
    <xf numFmtId="165" fontId="49" fillId="0" borderId="0" applyFont="0" applyFill="0" applyBorder="0" applyAlignment="0" applyProtection="0"/>
    <xf numFmtId="165" fontId="49" fillId="0" borderId="0" applyFont="0" applyFill="0" applyBorder="0" applyAlignment="0" applyProtection="0"/>
    <xf numFmtId="165" fontId="49" fillId="0" borderId="0" applyFont="0" applyFill="0" applyBorder="0" applyAlignment="0" applyProtection="0"/>
    <xf numFmtId="165" fontId="49" fillId="0" borderId="0" applyFont="0" applyFill="0" applyBorder="0" applyAlignment="0" applyProtection="0"/>
    <xf numFmtId="165" fontId="49" fillId="0" borderId="0" applyFont="0" applyFill="0" applyBorder="0" applyAlignment="0" applyProtection="0"/>
    <xf numFmtId="165" fontId="49" fillId="0" borderId="0" applyFont="0" applyFill="0" applyBorder="0" applyAlignment="0" applyProtection="0"/>
    <xf numFmtId="165" fontId="49" fillId="0" borderId="0" applyFont="0" applyFill="0" applyBorder="0" applyAlignment="0" applyProtection="0"/>
    <xf numFmtId="165" fontId="49" fillId="0" borderId="0" applyFont="0" applyFill="0" applyBorder="0" applyAlignment="0" applyProtection="0"/>
    <xf numFmtId="165" fontId="49" fillId="0" borderId="0" applyFont="0" applyFill="0" applyBorder="0" applyAlignment="0" applyProtection="0"/>
    <xf numFmtId="165" fontId="49" fillId="0" borderId="0" applyFont="0" applyFill="0" applyBorder="0" applyAlignment="0" applyProtection="0"/>
    <xf numFmtId="165" fontId="49" fillId="0" borderId="0" applyFont="0" applyFill="0" applyBorder="0" applyAlignment="0" applyProtection="0"/>
    <xf numFmtId="165" fontId="49" fillId="0" borderId="0" applyFont="0" applyFill="0" applyBorder="0" applyAlignment="0" applyProtection="0"/>
    <xf numFmtId="165" fontId="49" fillId="0" borderId="0" applyFont="0" applyFill="0" applyBorder="0" applyAlignment="0" applyProtection="0"/>
    <xf numFmtId="165" fontId="49" fillId="0" borderId="0" applyFont="0" applyFill="0" applyBorder="0" applyAlignment="0" applyProtection="0"/>
    <xf numFmtId="165"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0" fontId="20" fillId="4" borderId="0" applyNumberFormat="0" applyBorder="0" applyAlignment="0" applyProtection="0"/>
    <xf numFmtId="0" fontId="20" fillId="4" borderId="0" applyNumberFormat="0" applyBorder="0" applyAlignment="0" applyProtection="0"/>
    <xf numFmtId="0" fontId="1" fillId="0" borderId="0"/>
    <xf numFmtId="43" fontId="70" fillId="0" borderId="0" applyFont="0" applyFill="0" applyBorder="0" applyAlignment="0" applyProtection="0"/>
  </cellStyleXfs>
  <cellXfs count="562">
    <xf numFmtId="0" fontId="0" fillId="0" borderId="0" xfId="0"/>
    <xf numFmtId="0" fontId="1" fillId="0" borderId="0" xfId="0" applyFont="1"/>
    <xf numFmtId="0" fontId="1" fillId="0" borderId="0" xfId="0" applyFont="1" applyFill="1"/>
    <xf numFmtId="0" fontId="1" fillId="0" borderId="0" xfId="0" applyFont="1" applyFill="1" applyBorder="1"/>
    <xf numFmtId="0" fontId="1" fillId="0" borderId="0" xfId="0" applyFont="1" applyAlignment="1">
      <alignment horizontal="right"/>
    </xf>
    <xf numFmtId="0" fontId="1" fillId="0" borderId="0" xfId="0" applyFont="1" applyFill="1" applyAlignment="1">
      <alignment horizontal="right"/>
    </xf>
    <xf numFmtId="0" fontId="51" fillId="0" borderId="0" xfId="76" applyFont="1"/>
    <xf numFmtId="0" fontId="51" fillId="0" borderId="0" xfId="76" applyFont="1" applyAlignment="1">
      <alignment vertical="center"/>
    </xf>
    <xf numFmtId="0" fontId="51" fillId="0" borderId="0" xfId="76" applyFont="1" applyAlignment="1">
      <alignment horizontal="right" vertical="center"/>
    </xf>
    <xf numFmtId="0" fontId="51" fillId="0" borderId="0" xfId="76" applyFont="1" applyAlignment="1">
      <alignment horizontal="center" vertical="center"/>
    </xf>
    <xf numFmtId="0" fontId="51" fillId="0" borderId="0" xfId="76" applyFont="1" applyFill="1" applyAlignment="1">
      <alignment vertical="center"/>
    </xf>
    <xf numFmtId="0" fontId="52" fillId="0" borderId="0" xfId="76" applyFont="1" applyAlignment="1"/>
    <xf numFmtId="0" fontId="1" fillId="0" borderId="10" xfId="0" applyFont="1" applyBorder="1" applyAlignment="1">
      <alignment horizontal="justify" vertical="center" wrapText="1"/>
    </xf>
    <xf numFmtId="0" fontId="2" fillId="0" borderId="0" xfId="219" applyFont="1" applyFill="1" applyBorder="1" applyAlignment="1"/>
    <xf numFmtId="0" fontId="53" fillId="0" borderId="0" xfId="82" applyFont="1" applyFill="1" applyBorder="1" applyAlignment="1">
      <alignment vertical="center"/>
    </xf>
    <xf numFmtId="0" fontId="25" fillId="0" borderId="0" xfId="76" applyFont="1" applyAlignment="1">
      <alignment horizontal="right"/>
    </xf>
    <xf numFmtId="0" fontId="28" fillId="0" borderId="0" xfId="76" applyFont="1" applyFill="1" applyAlignment="1">
      <alignment horizontal="right"/>
    </xf>
    <xf numFmtId="0" fontId="51" fillId="0" borderId="0" xfId="76" applyFont="1" applyFill="1"/>
    <xf numFmtId="0" fontId="1" fillId="0" borderId="0" xfId="0" applyFont="1" applyFill="1" applyAlignment="1"/>
    <xf numFmtId="0" fontId="54" fillId="0" borderId="0" xfId="82" applyFont="1" applyFill="1" applyBorder="1" applyAlignment="1">
      <alignment horizontal="center" vertical="center"/>
    </xf>
    <xf numFmtId="1" fontId="2" fillId="0" borderId="0" xfId="0" applyNumberFormat="1" applyFont="1" applyFill="1" applyBorder="1" applyAlignment="1">
      <alignment vertical="top"/>
    </xf>
    <xf numFmtId="0" fontId="1" fillId="0" borderId="10" xfId="0" applyFont="1" applyBorder="1"/>
    <xf numFmtId="0" fontId="1" fillId="0" borderId="0" xfId="0" applyFont="1" applyBorder="1"/>
    <xf numFmtId="0" fontId="1" fillId="0" borderId="0" xfId="0" applyFont="1" applyFill="1" applyBorder="1" applyAlignment="1">
      <alignment horizontal="center" vertical="center" textRotation="90" wrapText="1"/>
    </xf>
    <xf numFmtId="0" fontId="55" fillId="0" borderId="0" xfId="183" applyFont="1"/>
    <xf numFmtId="0" fontId="25" fillId="0" borderId="0" xfId="76" applyFont="1" applyAlignment="1">
      <alignment horizontal="right" vertical="center"/>
    </xf>
    <xf numFmtId="0" fontId="55" fillId="0" borderId="0" xfId="183" applyFont="1" applyAlignment="1">
      <alignment vertical="center"/>
    </xf>
    <xf numFmtId="0" fontId="30" fillId="0" borderId="0" xfId="183" applyFont="1"/>
    <xf numFmtId="0" fontId="56" fillId="0" borderId="10" xfId="183" applyFont="1" applyBorder="1" applyAlignment="1">
      <alignment horizontal="center"/>
    </xf>
    <xf numFmtId="0" fontId="56" fillId="0" borderId="0" xfId="183" applyFont="1"/>
    <xf numFmtId="0" fontId="31" fillId="0" borderId="0" xfId="183" applyFont="1"/>
    <xf numFmtId="0" fontId="57" fillId="0" borderId="0" xfId="183" applyFont="1"/>
    <xf numFmtId="0" fontId="58" fillId="0" borderId="0" xfId="183" applyFont="1" applyAlignment="1">
      <alignment horizontal="left" vertical="center"/>
    </xf>
    <xf numFmtId="0" fontId="57" fillId="0" borderId="0" xfId="183" applyFont="1" applyBorder="1"/>
    <xf numFmtId="0" fontId="56" fillId="0" borderId="0" xfId="183" applyFont="1" applyAlignment="1">
      <alignment horizontal="center"/>
    </xf>
    <xf numFmtId="0" fontId="59" fillId="0" borderId="0" xfId="183" applyFont="1"/>
    <xf numFmtId="0" fontId="59" fillId="0" borderId="10" xfId="183" applyFont="1" applyFill="1" applyBorder="1"/>
    <xf numFmtId="0" fontId="59" fillId="0" borderId="10" xfId="183" applyFont="1" applyBorder="1"/>
    <xf numFmtId="0" fontId="1" fillId="0" borderId="10" xfId="219" applyFont="1" applyBorder="1" applyAlignment="1">
      <alignment horizontal="center" vertical="center" textRotation="90" wrapText="1"/>
    </xf>
    <xf numFmtId="0" fontId="60" fillId="0" borderId="10" xfId="82" applyFont="1" applyBorder="1" applyAlignment="1">
      <alignment horizontal="center" vertical="center"/>
    </xf>
    <xf numFmtId="0" fontId="55" fillId="0" borderId="0" xfId="183" applyFont="1" applyBorder="1"/>
    <xf numFmtId="0" fontId="27" fillId="0" borderId="0" xfId="0" applyFont="1" applyFill="1" applyAlignment="1"/>
    <xf numFmtId="0" fontId="55" fillId="0" borderId="10" xfId="183" applyFont="1" applyBorder="1" applyAlignment="1">
      <alignment horizontal="center" vertical="center" textRotation="90" wrapText="1"/>
    </xf>
    <xf numFmtId="0" fontId="1" fillId="0" borderId="11" xfId="0" applyFont="1" applyFill="1" applyBorder="1" applyAlignment="1">
      <alignment vertical="center" textRotation="90" wrapText="1"/>
    </xf>
    <xf numFmtId="0" fontId="2" fillId="0" borderId="12" xfId="219" applyFont="1" applyFill="1" applyBorder="1" applyAlignment="1"/>
    <xf numFmtId="0" fontId="53" fillId="0" borderId="0" xfId="80" applyFont="1" applyFill="1" applyBorder="1" applyAlignment="1"/>
    <xf numFmtId="0" fontId="1" fillId="0" borderId="0" xfId="0" applyFont="1" applyAlignment="1">
      <alignment horizontal="left"/>
    </xf>
    <xf numFmtId="0" fontId="51" fillId="0" borderId="10" xfId="76" applyFont="1" applyFill="1" applyBorder="1" applyAlignment="1">
      <alignment horizontal="center" vertical="center"/>
    </xf>
    <xf numFmtId="49" fontId="56" fillId="0" borderId="10" xfId="183" applyNumberFormat="1" applyFont="1" applyBorder="1" applyAlignment="1">
      <alignment horizontal="center" vertical="center"/>
    </xf>
    <xf numFmtId="0" fontId="2" fillId="0" borderId="0" xfId="219" applyFont="1" applyFill="1" applyBorder="1" applyAlignment="1">
      <alignment horizontal="center"/>
    </xf>
    <xf numFmtId="0" fontId="27" fillId="0" borderId="0" xfId="77" applyFont="1" applyAlignment="1">
      <alignment horizontal="center" wrapText="1"/>
    </xf>
    <xf numFmtId="0" fontId="56" fillId="0" borderId="0" xfId="183" applyFont="1" applyAlignment="1">
      <alignment vertical="center"/>
    </xf>
    <xf numFmtId="0" fontId="56" fillId="0" borderId="10" xfId="183" applyFont="1" applyBorder="1" applyAlignment="1">
      <alignment horizontal="center" vertical="center"/>
    </xf>
    <xf numFmtId="0" fontId="51" fillId="0" borderId="0" xfId="76" applyFont="1" applyAlignment="1">
      <alignment horizontal="center"/>
    </xf>
    <xf numFmtId="0" fontId="61" fillId="0" borderId="0" xfId="76" applyFont="1" applyAlignment="1">
      <alignment horizontal="center" vertical="center" wrapText="1"/>
    </xf>
    <xf numFmtId="0" fontId="51" fillId="0" borderId="0" xfId="76" applyFont="1" applyAlignment="1">
      <alignment horizontal="center" vertical="center" wrapText="1"/>
    </xf>
    <xf numFmtId="0" fontId="51" fillId="0" borderId="10" xfId="76" applyFont="1" applyBorder="1" applyAlignment="1">
      <alignment vertical="center" wrapText="1"/>
    </xf>
    <xf numFmtId="0" fontId="29" fillId="0" borderId="0" xfId="76" applyFont="1" applyFill="1" applyBorder="1" applyAlignment="1">
      <alignment horizontal="center" vertical="center"/>
    </xf>
    <xf numFmtId="0" fontId="51" fillId="0" borderId="0" xfId="76" applyFont="1" applyBorder="1" applyAlignment="1">
      <alignment horizontal="center" vertical="center"/>
    </xf>
    <xf numFmtId="0" fontId="35" fillId="0" borderId="0" xfId="76" applyFont="1" applyFill="1" applyBorder="1" applyAlignment="1">
      <alignment horizontal="left" vertical="center" wrapText="1"/>
    </xf>
    <xf numFmtId="0" fontId="36" fillId="0" borderId="0" xfId="76" applyFont="1" applyFill="1" applyBorder="1" applyAlignment="1">
      <alignment horizontal="left" vertical="center" wrapText="1"/>
    </xf>
    <xf numFmtId="0" fontId="34" fillId="0" borderId="0" xfId="76" applyFont="1" applyFill="1" applyBorder="1" applyAlignment="1">
      <alignment horizontal="center" vertical="center" wrapText="1"/>
    </xf>
    <xf numFmtId="0" fontId="35" fillId="0" borderId="0" xfId="76" applyFont="1" applyFill="1" applyBorder="1" applyAlignment="1">
      <alignment horizontal="center" vertical="center" wrapText="1"/>
    </xf>
    <xf numFmtId="0" fontId="51" fillId="0" borderId="10" xfId="76" applyFont="1" applyBorder="1"/>
    <xf numFmtId="0" fontId="51" fillId="0" borderId="10" xfId="76" applyFont="1" applyBorder="1" applyAlignment="1">
      <alignment vertical="center"/>
    </xf>
    <xf numFmtId="0" fontId="62" fillId="0" borderId="0" xfId="76" applyFont="1" applyFill="1" applyAlignment="1">
      <alignment wrapText="1"/>
    </xf>
    <xf numFmtId="0" fontId="25" fillId="0" borderId="0" xfId="0" applyFont="1" applyFill="1" applyAlignment="1"/>
    <xf numFmtId="0" fontId="60" fillId="0" borderId="0" xfId="82" applyFont="1" applyFill="1" applyBorder="1" applyAlignment="1">
      <alignment horizontal="center" vertical="center" textRotation="90" wrapText="1"/>
    </xf>
    <xf numFmtId="0" fontId="27" fillId="0" borderId="0" xfId="77" applyFont="1" applyAlignment="1">
      <alignment wrapText="1"/>
    </xf>
    <xf numFmtId="49" fontId="56" fillId="0" borderId="10" xfId="183" applyNumberFormat="1" applyFont="1" applyFill="1" applyBorder="1" applyAlignment="1">
      <alignment horizontal="center" vertical="center"/>
    </xf>
    <xf numFmtId="0" fontId="51" fillId="0" borderId="10" xfId="76" applyFont="1" applyBorder="1" applyAlignment="1">
      <alignment horizontal="center" vertical="center" textRotation="90"/>
    </xf>
    <xf numFmtId="0" fontId="33" fillId="0" borderId="10" xfId="0" applyFont="1" applyBorder="1" applyAlignment="1">
      <alignment vertical="center" wrapText="1"/>
    </xf>
    <xf numFmtId="0" fontId="56" fillId="0" borderId="10" xfId="183" applyFont="1" applyBorder="1" applyAlignment="1">
      <alignment horizontal="center" vertical="center" wrapText="1"/>
    </xf>
    <xf numFmtId="0" fontId="51" fillId="0" borderId="0" xfId="76" applyFont="1"/>
    <xf numFmtId="0" fontId="29" fillId="0" borderId="10" xfId="0" applyFont="1" applyFill="1" applyBorder="1" applyAlignment="1">
      <alignment horizontal="center" vertical="center" textRotation="90" wrapText="1"/>
    </xf>
    <xf numFmtId="0" fontId="29" fillId="0" borderId="10" xfId="76" applyFont="1" applyFill="1" applyBorder="1" applyAlignment="1">
      <alignment horizontal="center" vertical="center" textRotation="90" wrapText="1"/>
    </xf>
    <xf numFmtId="0" fontId="29" fillId="0" borderId="10" xfId="0" applyFont="1" applyFill="1" applyBorder="1" applyAlignment="1">
      <alignment horizontal="center" vertical="center" wrapText="1"/>
    </xf>
    <xf numFmtId="0" fontId="1" fillId="0" borderId="10" xfId="76" applyFont="1" applyFill="1" applyBorder="1" applyAlignment="1">
      <alignment horizontal="center" vertical="center" textRotation="90" wrapText="1"/>
    </xf>
    <xf numFmtId="0" fontId="54" fillId="0" borderId="10" xfId="82" applyFont="1" applyFill="1" applyBorder="1" applyAlignment="1">
      <alignment horizontal="center" vertical="center"/>
    </xf>
    <xf numFmtId="0" fontId="60" fillId="0" borderId="10" xfId="82" applyFont="1" applyFill="1" applyBorder="1" applyAlignment="1">
      <alignment horizontal="center" vertical="center" textRotation="90" wrapText="1"/>
    </xf>
    <xf numFmtId="49" fontId="56" fillId="0" borderId="10" xfId="183" applyNumberFormat="1" applyFont="1" applyBorder="1" applyAlignment="1">
      <alignment horizontal="center"/>
    </xf>
    <xf numFmtId="0" fontId="63" fillId="0" borderId="0" xfId="183" applyFont="1" applyAlignment="1">
      <alignment horizontal="center"/>
    </xf>
    <xf numFmtId="0" fontId="56" fillId="0" borderId="0" xfId="183" applyFont="1" applyAlignment="1">
      <alignment horizontal="center" vertical="top"/>
    </xf>
    <xf numFmtId="0" fontId="27" fillId="0" borderId="0" xfId="0" applyFont="1" applyFill="1" applyAlignment="1">
      <alignment horizontal="center"/>
    </xf>
    <xf numFmtId="0" fontId="1" fillId="0" borderId="11" xfId="0" applyFont="1" applyFill="1" applyBorder="1" applyAlignment="1">
      <alignment horizontal="center" vertical="center" textRotation="90" wrapText="1"/>
    </xf>
    <xf numFmtId="0" fontId="1" fillId="0" borderId="13" xfId="0" applyFont="1" applyFill="1" applyBorder="1" applyAlignment="1">
      <alignment horizontal="center" vertical="center" textRotation="90" wrapText="1"/>
    </xf>
    <xf numFmtId="0" fontId="1" fillId="0" borderId="10" xfId="0" applyFont="1" applyFill="1" applyBorder="1" applyAlignment="1">
      <alignment horizontal="center" vertical="center" textRotation="90" wrapText="1"/>
    </xf>
    <xf numFmtId="0" fontId="51" fillId="0" borderId="0" xfId="76" applyFont="1"/>
    <xf numFmtId="0" fontId="58" fillId="0" borderId="0" xfId="183" applyFont="1" applyAlignment="1">
      <alignment horizontal="left" vertical="center"/>
    </xf>
    <xf numFmtId="0" fontId="63" fillId="0" borderId="0" xfId="183" applyFont="1" applyAlignment="1">
      <alignment vertical="center"/>
    </xf>
    <xf numFmtId="0" fontId="56" fillId="0" borderId="0" xfId="183" applyFont="1" applyAlignment="1">
      <alignment vertical="top"/>
    </xf>
    <xf numFmtId="49" fontId="54" fillId="0" borderId="10" xfId="82" applyNumberFormat="1" applyFont="1" applyFill="1" applyBorder="1" applyAlignment="1">
      <alignment horizontal="center" vertical="center"/>
    </xf>
    <xf numFmtId="0" fontId="1" fillId="0" borderId="0" xfId="0" applyFont="1" applyAlignment="1">
      <alignment wrapText="1"/>
    </xf>
    <xf numFmtId="0" fontId="25" fillId="0" borderId="0" xfId="0" applyFont="1" applyFill="1" applyAlignment="1">
      <alignment vertical="center"/>
    </xf>
    <xf numFmtId="0" fontId="1" fillId="0" borderId="0" xfId="0" applyFont="1" applyFill="1" applyAlignment="1">
      <alignment vertical="center"/>
    </xf>
    <xf numFmtId="0" fontId="63" fillId="0" borderId="0" xfId="183" applyFont="1" applyAlignment="1"/>
    <xf numFmtId="0" fontId="64" fillId="0" borderId="0" xfId="183" applyFont="1" applyAlignment="1">
      <alignment vertical="center"/>
    </xf>
    <xf numFmtId="0" fontId="53" fillId="0" borderId="0" xfId="80" applyFont="1" applyFill="1" applyBorder="1" applyAlignment="1">
      <alignment horizontal="center" vertical="center"/>
    </xf>
    <xf numFmtId="0" fontId="1" fillId="0" borderId="10" xfId="0" applyFont="1" applyBorder="1" applyAlignment="1">
      <alignment horizontal="center" vertical="center"/>
    </xf>
    <xf numFmtId="0" fontId="63" fillId="0" borderId="0" xfId="183" applyFont="1" applyAlignment="1">
      <alignment horizontal="center"/>
    </xf>
    <xf numFmtId="0" fontId="2" fillId="0" borderId="0" xfId="0" applyFont="1" applyFill="1" applyAlignment="1">
      <alignment horizontal="center"/>
    </xf>
    <xf numFmtId="0" fontId="51" fillId="0" borderId="0" xfId="76" applyFont="1"/>
    <xf numFmtId="0" fontId="1" fillId="0" borderId="11" xfId="0" applyFont="1" applyFill="1" applyBorder="1" applyAlignment="1">
      <alignment horizontal="center" vertical="center" wrapText="1"/>
    </xf>
    <xf numFmtId="0" fontId="1" fillId="0" borderId="11" xfId="0" applyFont="1" applyBorder="1" applyAlignment="1">
      <alignment horizontal="center" vertical="center" wrapText="1"/>
    </xf>
    <xf numFmtId="0" fontId="56" fillId="0" borderId="0" xfId="183" applyFont="1" applyAlignment="1">
      <alignment horizontal="center" vertical="top"/>
    </xf>
    <xf numFmtId="0" fontId="27" fillId="0" borderId="0" xfId="0" applyFont="1" applyFill="1" applyAlignment="1">
      <alignment horizontal="center" vertical="center"/>
    </xf>
    <xf numFmtId="0" fontId="2" fillId="0" borderId="0" xfId="0" applyFont="1" applyFill="1" applyAlignment="1">
      <alignment horizontal="center" vertical="center"/>
    </xf>
    <xf numFmtId="0" fontId="27" fillId="0" borderId="0" xfId="0" applyFont="1" applyFill="1" applyAlignment="1">
      <alignment vertical="center"/>
    </xf>
    <xf numFmtId="0" fontId="2" fillId="0" borderId="0" xfId="0" applyFont="1" applyFill="1" applyAlignment="1"/>
    <xf numFmtId="0" fontId="51" fillId="0" borderId="0" xfId="76" applyFont="1" applyAlignment="1"/>
    <xf numFmtId="0" fontId="1" fillId="0" borderId="10" xfId="0" applyFont="1" applyBorder="1" applyAlignment="1">
      <alignment horizontal="center" vertical="center" wrapText="1"/>
    </xf>
    <xf numFmtId="0" fontId="1" fillId="0" borderId="10" xfId="0" applyFont="1" applyFill="1" applyBorder="1" applyAlignment="1">
      <alignment horizontal="center" vertical="center" wrapText="1"/>
    </xf>
    <xf numFmtId="0" fontId="53" fillId="0" borderId="0" xfId="80" applyFont="1" applyFill="1" applyBorder="1" applyAlignment="1">
      <alignment horizontal="center"/>
    </xf>
    <xf numFmtId="0" fontId="60" fillId="0" borderId="10" xfId="82" applyFont="1" applyFill="1" applyBorder="1" applyAlignment="1">
      <alignment horizontal="center" vertical="center"/>
    </xf>
    <xf numFmtId="0" fontId="60" fillId="0" borderId="10" xfId="82" applyFont="1" applyFill="1" applyBorder="1" applyAlignment="1">
      <alignment horizontal="center" vertical="center" wrapText="1"/>
    </xf>
    <xf numFmtId="0" fontId="52" fillId="0" borderId="0" xfId="76" applyFont="1" applyAlignment="1">
      <alignment horizontal="center"/>
    </xf>
    <xf numFmtId="0" fontId="51" fillId="0" borderId="10" xfId="76" applyFont="1" applyFill="1" applyBorder="1" applyAlignment="1">
      <alignment horizontal="center" vertical="center" wrapText="1"/>
    </xf>
    <xf numFmtId="0" fontId="51" fillId="0" borderId="11" xfId="76" applyFont="1" applyFill="1" applyBorder="1" applyAlignment="1">
      <alignment horizontal="center" vertical="center" wrapText="1"/>
    </xf>
    <xf numFmtId="0" fontId="1" fillId="0" borderId="10" xfId="219" applyFont="1" applyBorder="1" applyAlignment="1">
      <alignment horizontal="center" vertical="center" wrapText="1"/>
    </xf>
    <xf numFmtId="0" fontId="29" fillId="0" borderId="10" xfId="76" applyFont="1" applyFill="1" applyBorder="1" applyAlignment="1">
      <alignment horizontal="center" vertical="center" wrapText="1"/>
    </xf>
    <xf numFmtId="0" fontId="51" fillId="0" borderId="10" xfId="76" applyFont="1" applyBorder="1" applyAlignment="1">
      <alignment horizontal="center" vertical="center" wrapText="1"/>
    </xf>
    <xf numFmtId="49" fontId="1" fillId="0" borderId="10" xfId="0" applyNumberFormat="1" applyFont="1" applyFill="1" applyBorder="1" applyAlignment="1">
      <alignment horizontal="center" vertical="center" wrapText="1"/>
    </xf>
    <xf numFmtId="0" fontId="56" fillId="0" borderId="14" xfId="183" applyFont="1" applyBorder="1" applyAlignment="1">
      <alignment horizontal="center" vertical="center" wrapText="1"/>
    </xf>
    <xf numFmtId="0" fontId="51" fillId="0" borderId="13" xfId="76" applyFont="1" applyFill="1" applyBorder="1" applyAlignment="1">
      <alignment horizontal="center" vertical="center" wrapText="1"/>
    </xf>
    <xf numFmtId="0" fontId="1" fillId="0" borderId="10" xfId="73" applyFont="1" applyBorder="1" applyAlignment="1">
      <alignment horizontal="center" vertical="center" wrapText="1"/>
    </xf>
    <xf numFmtId="0" fontId="56" fillId="0" borderId="10" xfId="183" applyFont="1" applyFill="1" applyBorder="1" applyAlignment="1">
      <alignment horizontal="center"/>
    </xf>
    <xf numFmtId="0" fontId="56" fillId="0" borderId="10" xfId="183" applyFont="1" applyFill="1" applyBorder="1" applyAlignment="1">
      <alignment horizontal="center" vertical="center" wrapText="1"/>
    </xf>
    <xf numFmtId="49" fontId="51" fillId="0" borderId="10" xfId="76" applyNumberFormat="1" applyFont="1" applyFill="1" applyBorder="1" applyAlignment="1">
      <alignment horizontal="center" vertical="center"/>
    </xf>
    <xf numFmtId="0" fontId="29" fillId="0" borderId="10" xfId="73" applyFont="1" applyBorder="1" applyAlignment="1">
      <alignment horizontal="center" vertical="center" wrapText="1"/>
    </xf>
    <xf numFmtId="0" fontId="51" fillId="0" borderId="10" xfId="183" applyFont="1" applyBorder="1" applyAlignment="1">
      <alignment horizontal="center" vertical="center" wrapText="1"/>
    </xf>
    <xf numFmtId="0" fontId="56" fillId="0" borderId="0" xfId="76" applyFont="1" applyAlignment="1">
      <alignment horizontal="center"/>
    </xf>
    <xf numFmtId="0" fontId="56" fillId="0" borderId="0" xfId="76" applyFont="1"/>
    <xf numFmtId="0" fontId="1" fillId="0" borderId="10" xfId="0" applyFont="1" applyBorder="1" applyAlignment="1">
      <alignment horizontal="center"/>
    </xf>
    <xf numFmtId="49" fontId="60" fillId="0" borderId="10" xfId="82" applyNumberFormat="1" applyFont="1" applyFill="1" applyBorder="1" applyAlignment="1">
      <alignment horizontal="center" vertical="center"/>
    </xf>
    <xf numFmtId="0" fontId="1" fillId="0" borderId="0" xfId="0" applyFont="1" applyFill="1" applyBorder="1" applyAlignment="1">
      <alignment wrapText="1"/>
    </xf>
    <xf numFmtId="0" fontId="60" fillId="0" borderId="10" xfId="82" applyFont="1" applyFill="1" applyBorder="1" applyAlignment="1">
      <alignment horizontal="center" vertical="center"/>
    </xf>
    <xf numFmtId="0" fontId="56" fillId="0" borderId="0" xfId="183" applyFont="1" applyAlignment="1">
      <alignment horizontal="center" vertical="top"/>
    </xf>
    <xf numFmtId="0" fontId="56" fillId="0" borderId="0" xfId="183" applyFont="1" applyAlignment="1">
      <alignment horizontal="center" vertical="center"/>
    </xf>
    <xf numFmtId="0" fontId="52" fillId="0" borderId="0" xfId="76" applyFont="1" applyAlignment="1">
      <alignment horizontal="center"/>
    </xf>
    <xf numFmtId="49" fontId="51" fillId="0" borderId="10" xfId="116" applyNumberFormat="1" applyFont="1" applyFill="1" applyBorder="1" applyAlignment="1">
      <alignment horizontal="center" vertical="center" wrapText="1"/>
    </xf>
    <xf numFmtId="49" fontId="56" fillId="0" borderId="0" xfId="183" applyNumberFormat="1" applyFont="1" applyBorder="1" applyAlignment="1">
      <alignment horizontal="center" vertical="center"/>
    </xf>
    <xf numFmtId="0" fontId="56" fillId="0" borderId="14" xfId="0" applyFont="1" applyFill="1" applyBorder="1" applyAlignment="1">
      <alignment horizontal="center" vertical="center" wrapText="1"/>
    </xf>
    <xf numFmtId="0" fontId="56" fillId="0" borderId="10" xfId="0" applyFont="1" applyFill="1" applyBorder="1" applyAlignment="1">
      <alignment horizontal="left" vertical="center" wrapText="1"/>
    </xf>
    <xf numFmtId="0" fontId="56" fillId="0" borderId="10" xfId="0" applyFont="1" applyFill="1" applyBorder="1" applyAlignment="1">
      <alignment horizontal="center" vertical="center" wrapText="1"/>
    </xf>
    <xf numFmtId="0" fontId="1" fillId="0" borderId="0" xfId="0" applyFont="1" applyFill="1" applyAlignment="1">
      <alignment horizontal="center"/>
    </xf>
    <xf numFmtId="0" fontId="51" fillId="0" borderId="10" xfId="76" applyFont="1" applyBorder="1" applyAlignment="1">
      <alignment horizontal="center" vertical="center"/>
    </xf>
    <xf numFmtId="0" fontId="56" fillId="0" borderId="10" xfId="0" applyFont="1" applyFill="1" applyBorder="1" applyAlignment="1">
      <alignment horizontal="center" vertical="center" wrapText="1"/>
    </xf>
    <xf numFmtId="49" fontId="51" fillId="0" borderId="0" xfId="76" applyNumberFormat="1" applyFont="1"/>
    <xf numFmtId="49" fontId="56" fillId="0" borderId="10" xfId="0" applyNumberFormat="1" applyFont="1" applyFill="1" applyBorder="1" applyAlignment="1">
      <alignment horizontal="center" vertical="center" wrapText="1"/>
    </xf>
    <xf numFmtId="0" fontId="51" fillId="0" borderId="0" xfId="76" applyFont="1" applyFill="1" applyBorder="1" applyAlignment="1"/>
    <xf numFmtId="49" fontId="51" fillId="0" borderId="0" xfId="76" applyNumberFormat="1" applyFont="1" applyFill="1"/>
    <xf numFmtId="0" fontId="25" fillId="0" borderId="0" xfId="76" applyFont="1" applyFill="1" applyAlignment="1">
      <alignment horizontal="right" vertical="center"/>
    </xf>
    <xf numFmtId="0" fontId="25" fillId="0" borderId="0" xfId="76" applyFont="1" applyFill="1" applyAlignment="1">
      <alignment horizontal="right"/>
    </xf>
    <xf numFmtId="0" fontId="56" fillId="0" borderId="10" xfId="0" applyFont="1" applyFill="1" applyBorder="1" applyAlignment="1">
      <alignment vertical="center" wrapText="1"/>
    </xf>
    <xf numFmtId="0" fontId="52" fillId="0" borderId="0" xfId="76" applyFont="1" applyAlignment="1">
      <alignment horizontal="center" wrapText="1"/>
    </xf>
    <xf numFmtId="49" fontId="51" fillId="0" borderId="10" xfId="76" applyNumberFormat="1" applyFont="1" applyBorder="1" applyAlignment="1">
      <alignment horizontal="center"/>
    </xf>
    <xf numFmtId="0" fontId="56" fillId="0" borderId="10" xfId="0" applyFont="1" applyFill="1" applyBorder="1" applyAlignment="1">
      <alignment horizontal="center" vertical="center" wrapText="1"/>
    </xf>
    <xf numFmtId="49" fontId="56" fillId="0" borderId="10" xfId="0" applyNumberFormat="1" applyFont="1" applyFill="1" applyBorder="1" applyAlignment="1">
      <alignment horizontal="center" vertical="center" wrapText="1"/>
    </xf>
    <xf numFmtId="0" fontId="56" fillId="0" borderId="10" xfId="0" applyFont="1" applyFill="1" applyBorder="1" applyAlignment="1">
      <alignment horizontal="center" vertical="center" wrapText="1"/>
    </xf>
    <xf numFmtId="0" fontId="1" fillId="0" borderId="0" xfId="0" applyFont="1" applyFill="1" applyAlignment="1">
      <alignment wrapText="1"/>
    </xf>
    <xf numFmtId="0" fontId="56" fillId="0" borderId="10" xfId="0" applyFont="1" applyFill="1" applyBorder="1" applyAlignment="1">
      <alignment horizontal="center" vertical="center" wrapText="1"/>
    </xf>
    <xf numFmtId="0" fontId="56" fillId="0" borderId="0" xfId="183" applyFont="1" applyFill="1" applyAlignment="1">
      <alignment horizontal="center" vertical="center"/>
    </xf>
    <xf numFmtId="0" fontId="51" fillId="0" borderId="10" xfId="76" applyFont="1" applyFill="1" applyBorder="1" applyAlignment="1">
      <alignment horizontal="center" vertical="center" wrapText="1"/>
    </xf>
    <xf numFmtId="0" fontId="56" fillId="0" borderId="14" xfId="183" applyFont="1" applyBorder="1" applyAlignment="1">
      <alignment horizontal="center" vertical="center" wrapText="1"/>
    </xf>
    <xf numFmtId="167" fontId="42" fillId="0" borderId="11" xfId="76" applyNumberFormat="1" applyFont="1" applyFill="1" applyBorder="1" applyAlignment="1">
      <alignment vertical="center" wrapText="1"/>
    </xf>
    <xf numFmtId="167" fontId="25" fillId="0" borderId="10" xfId="76" applyNumberFormat="1" applyFont="1" applyFill="1" applyBorder="1" applyAlignment="1">
      <alignment vertical="center" wrapText="1"/>
    </xf>
    <xf numFmtId="167" fontId="25" fillId="0" borderId="14" xfId="76" applyNumberFormat="1" applyFont="1" applyFill="1" applyBorder="1" applyAlignment="1">
      <alignment vertical="center" wrapText="1"/>
    </xf>
    <xf numFmtId="0" fontId="1" fillId="0" borderId="10" xfId="0" applyFont="1" applyFill="1" applyBorder="1" applyAlignment="1">
      <alignment horizontal="left" vertical="center" wrapText="1"/>
    </xf>
    <xf numFmtId="0" fontId="1" fillId="0" borderId="10" xfId="218" applyFont="1" applyFill="1" applyBorder="1" applyAlignment="1">
      <alignment horizontal="left" vertical="center" wrapText="1"/>
    </xf>
    <xf numFmtId="0" fontId="43" fillId="0" borderId="15" xfId="0" applyFont="1" applyFill="1" applyBorder="1" applyAlignment="1">
      <alignment horizontal="left" vertical="center" wrapText="1"/>
    </xf>
    <xf numFmtId="0" fontId="56" fillId="24" borderId="11" xfId="183" applyFont="1" applyFill="1" applyBorder="1" applyAlignment="1">
      <alignment horizontal="center"/>
    </xf>
    <xf numFmtId="0" fontId="55" fillId="24" borderId="0" xfId="183" applyFont="1" applyFill="1"/>
    <xf numFmtId="0" fontId="56" fillId="24" borderId="10" xfId="183" applyFont="1" applyFill="1" applyBorder="1" applyAlignment="1">
      <alignment horizontal="center" vertical="center"/>
    </xf>
    <xf numFmtId="0" fontId="56" fillId="24" borderId="0" xfId="183" applyFont="1" applyFill="1" applyBorder="1" applyAlignment="1">
      <alignment horizontal="center" vertical="center"/>
    </xf>
    <xf numFmtId="0" fontId="56" fillId="24" borderId="0" xfId="183" applyFont="1" applyFill="1"/>
    <xf numFmtId="0" fontId="43" fillId="24" borderId="15" xfId="0" applyFont="1" applyFill="1" applyBorder="1" applyAlignment="1">
      <alignment horizontal="left" vertical="center" wrapText="1"/>
    </xf>
    <xf numFmtId="49" fontId="56" fillId="25" borderId="10" xfId="183" applyNumberFormat="1" applyFont="1" applyFill="1" applyBorder="1" applyAlignment="1">
      <alignment horizontal="center" vertical="center"/>
    </xf>
    <xf numFmtId="0" fontId="56" fillId="25" borderId="10" xfId="183" applyFont="1" applyFill="1" applyBorder="1" applyAlignment="1">
      <alignment horizontal="center" vertical="center" wrapText="1"/>
    </xf>
    <xf numFmtId="0" fontId="56" fillId="25" borderId="0" xfId="183" applyFont="1" applyFill="1" applyBorder="1" applyAlignment="1">
      <alignment horizontal="center" vertical="center"/>
    </xf>
    <xf numFmtId="49" fontId="56" fillId="25" borderId="10" xfId="183" applyNumberFormat="1" applyFont="1" applyFill="1" applyBorder="1" applyAlignment="1">
      <alignment horizontal="center"/>
    </xf>
    <xf numFmtId="0" fontId="56" fillId="25" borderId="0" xfId="183" applyFont="1" applyFill="1"/>
    <xf numFmtId="0" fontId="55" fillId="25" borderId="0" xfId="183" applyFont="1" applyFill="1"/>
    <xf numFmtId="0" fontId="43" fillId="26" borderId="15" xfId="0" applyFont="1" applyFill="1" applyBorder="1" applyAlignment="1">
      <alignment horizontal="left" vertical="center" wrapText="1"/>
    </xf>
    <xf numFmtId="0" fontId="1" fillId="26" borderId="10" xfId="0" applyFont="1" applyFill="1" applyBorder="1" applyAlignment="1">
      <alignment horizontal="left" vertical="center" wrapText="1"/>
    </xf>
    <xf numFmtId="0" fontId="55" fillId="0" borderId="0" xfId="183" applyFont="1" applyFill="1"/>
    <xf numFmtId="167" fontId="43" fillId="0" borderId="11" xfId="76" applyNumberFormat="1" applyFont="1" applyFill="1" applyBorder="1" applyAlignment="1">
      <alignment vertical="center" wrapText="1"/>
    </xf>
    <xf numFmtId="167" fontId="1" fillId="0" borderId="10" xfId="76" applyNumberFormat="1" applyFont="1" applyFill="1" applyBorder="1" applyAlignment="1">
      <alignment vertical="center" wrapText="1"/>
    </xf>
    <xf numFmtId="167" fontId="1" fillId="0" borderId="14" xfId="76" applyNumberFormat="1" applyFont="1" applyFill="1" applyBorder="1" applyAlignment="1">
      <alignment vertical="center" wrapText="1"/>
    </xf>
    <xf numFmtId="167" fontId="1" fillId="24" borderId="14" xfId="76" applyNumberFormat="1" applyFont="1" applyFill="1" applyBorder="1" applyAlignment="1">
      <alignment vertical="center" wrapText="1"/>
    </xf>
    <xf numFmtId="167" fontId="43" fillId="24" borderId="11" xfId="76" applyNumberFormat="1" applyFont="1" applyFill="1" applyBorder="1" applyAlignment="1">
      <alignment vertical="center" wrapText="1"/>
    </xf>
    <xf numFmtId="0" fontId="56" fillId="0" borderId="0" xfId="183" applyFont="1" applyFill="1"/>
    <xf numFmtId="167" fontId="1" fillId="24" borderId="10" xfId="76" applyNumberFormat="1" applyFont="1" applyFill="1" applyBorder="1" applyAlignment="1">
      <alignment vertical="center" wrapText="1"/>
    </xf>
    <xf numFmtId="0" fontId="64" fillId="0" borderId="0" xfId="183" applyFont="1" applyFill="1" applyBorder="1" applyAlignment="1">
      <alignment horizontal="center" vertical="center" wrapText="1"/>
    </xf>
    <xf numFmtId="0" fontId="55" fillId="0" borderId="0" xfId="183" applyFont="1" applyFill="1" applyBorder="1"/>
    <xf numFmtId="0" fontId="65" fillId="0" borderId="0" xfId="183" applyFont="1" applyFill="1" applyAlignment="1">
      <alignment horizontal="center" vertical="center"/>
    </xf>
    <xf numFmtId="9" fontId="1" fillId="0" borderId="10" xfId="183" applyNumberFormat="1" applyFont="1" applyFill="1" applyBorder="1" applyAlignment="1">
      <alignment horizontal="center"/>
    </xf>
    <xf numFmtId="0" fontId="1" fillId="0" borderId="10" xfId="183" applyFont="1" applyFill="1" applyBorder="1" applyAlignment="1">
      <alignment horizontal="center"/>
    </xf>
    <xf numFmtId="0" fontId="55" fillId="0" borderId="10" xfId="183" applyFont="1" applyFill="1" applyBorder="1" applyAlignment="1">
      <alignment horizontal="center" vertical="center" textRotation="90" wrapText="1"/>
    </xf>
    <xf numFmtId="49" fontId="56" fillId="0" borderId="10" xfId="183" applyNumberFormat="1" applyFont="1" applyFill="1" applyBorder="1" applyAlignment="1">
      <alignment horizontal="center"/>
    </xf>
    <xf numFmtId="168" fontId="1" fillId="0" borderId="10" xfId="0" applyNumberFormat="1" applyFont="1" applyFill="1" applyBorder="1"/>
    <xf numFmtId="0" fontId="1" fillId="0" borderId="10" xfId="0" applyNumberFormat="1" applyFont="1" applyFill="1" applyBorder="1" applyAlignment="1">
      <alignment horizontal="center" vertical="center" textRotation="90" wrapText="1"/>
    </xf>
    <xf numFmtId="0" fontId="1" fillId="25" borderId="10" xfId="0" applyFont="1" applyFill="1" applyBorder="1" applyAlignment="1">
      <alignment horizontal="center" vertical="center" wrapText="1"/>
    </xf>
    <xf numFmtId="0" fontId="1" fillId="25" borderId="0" xfId="0" applyFont="1" applyFill="1"/>
    <xf numFmtId="0" fontId="63" fillId="0" borderId="0" xfId="183" applyFont="1" applyFill="1" applyAlignment="1">
      <alignment vertical="center"/>
    </xf>
    <xf numFmtId="0" fontId="56" fillId="0" borderId="0" xfId="183" applyFont="1" applyFill="1" applyAlignment="1">
      <alignment vertical="top"/>
    </xf>
    <xf numFmtId="0" fontId="1" fillId="0" borderId="0" xfId="0" applyFont="1" applyFill="1" applyAlignment="1">
      <alignment horizontal="left" wrapText="1"/>
    </xf>
    <xf numFmtId="0" fontId="51" fillId="0" borderId="0" xfId="76" applyFont="1" applyAlignment="1">
      <alignment vertical="center" wrapText="1"/>
    </xf>
    <xf numFmtId="0" fontId="66" fillId="0" borderId="0" xfId="76" applyFont="1" applyAlignment="1">
      <alignment horizontal="center" vertical="center"/>
    </xf>
    <xf numFmtId="0" fontId="64" fillId="0" borderId="0" xfId="183" applyFont="1" applyFill="1" applyBorder="1" applyAlignment="1">
      <alignment horizontal="center" vertical="center" wrapText="1"/>
    </xf>
    <xf numFmtId="0" fontId="65" fillId="0" borderId="0" xfId="183" applyFont="1" applyFill="1" applyAlignment="1">
      <alignment horizontal="center" vertical="center"/>
    </xf>
    <xf numFmtId="0" fontId="56" fillId="0" borderId="0" xfId="183" applyFont="1" applyFill="1" applyAlignment="1">
      <alignment horizontal="center" vertical="top"/>
    </xf>
    <xf numFmtId="0" fontId="56" fillId="0" borderId="0" xfId="183" applyFont="1" applyAlignment="1">
      <alignment horizontal="center" vertical="top"/>
    </xf>
    <xf numFmtId="0" fontId="1" fillId="0" borderId="10" xfId="0" applyFont="1" applyFill="1" applyBorder="1" applyAlignment="1">
      <alignment horizontal="center" vertical="center"/>
    </xf>
    <xf numFmtId="0" fontId="60" fillId="0" borderId="10" xfId="82" applyFont="1" applyFill="1" applyBorder="1" applyAlignment="1">
      <alignment horizontal="center" vertical="center"/>
    </xf>
    <xf numFmtId="0" fontId="60" fillId="0" borderId="10" xfId="82" applyFont="1" applyFill="1" applyBorder="1" applyAlignment="1">
      <alignment horizontal="center" vertical="center" wrapText="1"/>
    </xf>
    <xf numFmtId="0" fontId="53" fillId="0" borderId="0" xfId="80" applyFont="1" applyFill="1" applyBorder="1" applyAlignment="1">
      <alignment horizontal="center"/>
    </xf>
    <xf numFmtId="0" fontId="63" fillId="0" borderId="0" xfId="183" applyFont="1" applyAlignment="1">
      <alignment horizontal="center"/>
    </xf>
    <xf numFmtId="0" fontId="56" fillId="0" borderId="0" xfId="183" applyFont="1" applyAlignment="1">
      <alignment horizontal="center" vertical="center"/>
    </xf>
    <xf numFmtId="0" fontId="51" fillId="0" borderId="0" xfId="76" applyFont="1" applyAlignment="1">
      <alignment horizontal="center"/>
    </xf>
    <xf numFmtId="0" fontId="51" fillId="0" borderId="10" xfId="76" applyFont="1" applyFill="1" applyBorder="1" applyAlignment="1">
      <alignment horizontal="center" vertical="center" wrapText="1"/>
    </xf>
    <xf numFmtId="0" fontId="51" fillId="0" borderId="10" xfId="76" applyFont="1" applyBorder="1" applyAlignment="1">
      <alignment horizontal="center" vertical="center" wrapText="1"/>
    </xf>
    <xf numFmtId="0" fontId="51" fillId="0" borderId="14" xfId="76" applyFont="1" applyFill="1" applyBorder="1" applyAlignment="1">
      <alignment horizontal="center" vertical="center" wrapText="1"/>
    </xf>
    <xf numFmtId="0" fontId="51" fillId="0" borderId="10" xfId="76" applyFont="1" applyBorder="1" applyAlignment="1">
      <alignment horizontal="center" vertical="center"/>
    </xf>
    <xf numFmtId="0" fontId="51" fillId="0" borderId="16" xfId="76" applyFont="1" applyBorder="1" applyAlignment="1">
      <alignment horizontal="center" vertical="center" wrapText="1"/>
    </xf>
    <xf numFmtId="0" fontId="51" fillId="0" borderId="10" xfId="116" applyFont="1" applyFill="1" applyBorder="1" applyAlignment="1">
      <alignment horizontal="center" vertical="center" wrapText="1"/>
    </xf>
    <xf numFmtId="0" fontId="67" fillId="0" borderId="0" xfId="183" applyFont="1" applyAlignment="1">
      <alignment horizontal="center" vertical="center"/>
    </xf>
    <xf numFmtId="0" fontId="59" fillId="0" borderId="0" xfId="183" applyFont="1" applyAlignment="1">
      <alignment wrapText="1"/>
    </xf>
    <xf numFmtId="0" fontId="1" fillId="24" borderId="0" xfId="0" applyFont="1" applyFill="1"/>
    <xf numFmtId="0" fontId="1" fillId="24" borderId="10" xfId="0" applyFont="1" applyFill="1" applyBorder="1" applyAlignment="1">
      <alignment horizontal="center" vertical="center" wrapText="1"/>
    </xf>
    <xf numFmtId="0" fontId="1" fillId="26" borderId="10" xfId="0" applyFont="1" applyFill="1" applyBorder="1" applyAlignment="1">
      <alignment horizontal="center" vertical="center" wrapText="1"/>
    </xf>
    <xf numFmtId="168" fontId="1" fillId="0" borderId="0" xfId="0" applyNumberFormat="1" applyFont="1"/>
    <xf numFmtId="0" fontId="63" fillId="24" borderId="10" xfId="183" applyFont="1" applyFill="1" applyBorder="1" applyAlignment="1">
      <alignment horizontal="center" vertical="center"/>
    </xf>
    <xf numFmtId="168" fontId="63" fillId="24" borderId="10" xfId="183" applyNumberFormat="1" applyFont="1" applyFill="1" applyBorder="1" applyAlignment="1">
      <alignment horizontal="center" vertical="center"/>
    </xf>
    <xf numFmtId="0" fontId="27" fillId="0" borderId="0" xfId="0" applyFont="1" applyAlignment="1">
      <alignment horizontal="center" vertical="center"/>
    </xf>
    <xf numFmtId="0" fontId="56" fillId="25" borderId="10" xfId="183" applyFont="1" applyFill="1" applyBorder="1" applyAlignment="1">
      <alignment horizontal="center" vertical="center"/>
    </xf>
    <xf numFmtId="168" fontId="56" fillId="25" borderId="10" xfId="183" applyNumberFormat="1" applyFont="1" applyFill="1" applyBorder="1" applyAlignment="1">
      <alignment horizontal="center" vertical="center"/>
    </xf>
    <xf numFmtId="2" fontId="1" fillId="0" borderId="10" xfId="0" applyNumberFormat="1" applyFont="1" applyFill="1" applyBorder="1" applyAlignment="1">
      <alignment horizontal="center" vertical="center"/>
    </xf>
    <xf numFmtId="168" fontId="1" fillId="0" borderId="10" xfId="0" applyNumberFormat="1" applyFont="1" applyFill="1" applyBorder="1" applyAlignment="1">
      <alignment horizontal="center" vertical="center"/>
    </xf>
    <xf numFmtId="0" fontId="56" fillId="27" borderId="0" xfId="183" applyFont="1" applyFill="1"/>
    <xf numFmtId="0" fontId="56" fillId="27" borderId="10" xfId="0" applyFont="1" applyFill="1" applyBorder="1" applyAlignment="1">
      <alignment vertical="center" wrapText="1"/>
    </xf>
    <xf numFmtId="0" fontId="56" fillId="27" borderId="0" xfId="183" applyFont="1" applyFill="1" applyAlignment="1">
      <alignment horizontal="center" vertical="center"/>
    </xf>
    <xf numFmtId="0" fontId="1" fillId="27" borderId="10" xfId="0" applyFont="1" applyFill="1" applyBorder="1" applyAlignment="1">
      <alignment horizontal="center" vertical="center" wrapText="1"/>
    </xf>
    <xf numFmtId="0" fontId="1" fillId="27" borderId="10" xfId="0" applyFont="1" applyFill="1" applyBorder="1" applyAlignment="1">
      <alignment horizontal="center" vertical="center"/>
    </xf>
    <xf numFmtId="2" fontId="1" fillId="27" borderId="10" xfId="0" applyNumberFormat="1" applyFont="1" applyFill="1" applyBorder="1" applyAlignment="1">
      <alignment horizontal="center" vertical="center"/>
    </xf>
    <xf numFmtId="168" fontId="1" fillId="27" borderId="10" xfId="0" applyNumberFormat="1" applyFont="1" applyFill="1" applyBorder="1" applyAlignment="1">
      <alignment horizontal="center" vertical="center"/>
    </xf>
    <xf numFmtId="0" fontId="1" fillId="27" borderId="0" xfId="0" applyFont="1" applyFill="1"/>
    <xf numFmtId="169" fontId="63" fillId="24" borderId="10" xfId="183" applyNumberFormat="1" applyFont="1" applyFill="1" applyBorder="1" applyAlignment="1">
      <alignment horizontal="center" vertical="center"/>
    </xf>
    <xf numFmtId="169" fontId="1" fillId="24" borderId="10" xfId="0" applyNumberFormat="1" applyFont="1" applyFill="1" applyBorder="1" applyAlignment="1">
      <alignment horizontal="center" vertical="center"/>
    </xf>
    <xf numFmtId="169" fontId="56" fillId="25" borderId="10" xfId="183" applyNumberFormat="1" applyFont="1" applyFill="1" applyBorder="1" applyAlignment="1">
      <alignment horizontal="center" vertical="center"/>
    </xf>
    <xf numFmtId="169" fontId="1" fillId="25" borderId="10" xfId="0" applyNumberFormat="1" applyFont="1" applyFill="1" applyBorder="1" applyAlignment="1">
      <alignment horizontal="center" vertical="center"/>
    </xf>
    <xf numFmtId="169" fontId="56" fillId="26" borderId="10" xfId="0" applyNumberFormat="1" applyFont="1" applyFill="1" applyBorder="1" applyAlignment="1">
      <alignment horizontal="center" vertical="center"/>
    </xf>
    <xf numFmtId="169" fontId="56" fillId="0" borderId="10" xfId="183" applyNumberFormat="1" applyFont="1" applyFill="1" applyBorder="1" applyAlignment="1">
      <alignment horizontal="center" vertical="center"/>
    </xf>
    <xf numFmtId="169" fontId="1" fillId="0" borderId="10" xfId="0" applyNumberFormat="1" applyFont="1" applyFill="1" applyBorder="1" applyAlignment="1">
      <alignment horizontal="center" vertical="center" wrapText="1"/>
    </xf>
    <xf numFmtId="169" fontId="1" fillId="0" borderId="10" xfId="0" applyNumberFormat="1" applyFont="1" applyFill="1" applyBorder="1" applyAlignment="1">
      <alignment horizontal="center" vertical="center"/>
    </xf>
    <xf numFmtId="169" fontId="56" fillId="0" borderId="10" xfId="0" applyNumberFormat="1" applyFont="1" applyFill="1" applyBorder="1" applyAlignment="1">
      <alignment horizontal="center" vertical="center"/>
    </xf>
    <xf numFmtId="169" fontId="56" fillId="25" borderId="10" xfId="0" applyNumberFormat="1" applyFont="1" applyFill="1" applyBorder="1" applyAlignment="1">
      <alignment horizontal="center" vertical="center"/>
    </xf>
    <xf numFmtId="169" fontId="56" fillId="24" borderId="10" xfId="183" applyNumberFormat="1" applyFont="1" applyFill="1" applyBorder="1" applyAlignment="1">
      <alignment horizontal="center" vertical="center"/>
    </xf>
    <xf numFmtId="169" fontId="1" fillId="25" borderId="10" xfId="0" applyNumberFormat="1" applyFont="1" applyFill="1" applyBorder="1" applyAlignment="1">
      <alignment horizontal="center" vertical="center" wrapText="1"/>
    </xf>
    <xf numFmtId="169" fontId="1" fillId="26" borderId="10" xfId="0" applyNumberFormat="1" applyFont="1" applyFill="1" applyBorder="1" applyAlignment="1">
      <alignment horizontal="center" vertical="center"/>
    </xf>
    <xf numFmtId="169" fontId="56" fillId="27" borderId="10" xfId="0" applyNumberFormat="1" applyFont="1" applyFill="1" applyBorder="1" applyAlignment="1">
      <alignment horizontal="center" vertical="center"/>
    </xf>
    <xf numFmtId="169" fontId="56" fillId="27" borderId="10" xfId="183" applyNumberFormat="1" applyFont="1" applyFill="1" applyBorder="1" applyAlignment="1">
      <alignment horizontal="center" vertical="center"/>
    </xf>
    <xf numFmtId="169" fontId="1" fillId="27" borderId="10" xfId="0" applyNumberFormat="1" applyFont="1" applyFill="1" applyBorder="1" applyAlignment="1">
      <alignment horizontal="center" vertical="center" wrapText="1"/>
    </xf>
    <xf numFmtId="169" fontId="1" fillId="27" borderId="10" xfId="0" applyNumberFormat="1" applyFont="1" applyFill="1" applyBorder="1" applyAlignment="1">
      <alignment horizontal="center" vertical="center"/>
    </xf>
    <xf numFmtId="168" fontId="1" fillId="27" borderId="0" xfId="0" applyNumberFormat="1" applyFont="1" applyFill="1"/>
    <xf numFmtId="0" fontId="43" fillId="27" borderId="15" xfId="0" applyFont="1" applyFill="1" applyBorder="1" applyAlignment="1">
      <alignment horizontal="left" vertical="center" wrapText="1"/>
    </xf>
    <xf numFmtId="0" fontId="1" fillId="27" borderId="10" xfId="0" applyFont="1" applyFill="1" applyBorder="1" applyAlignment="1">
      <alignment horizontal="left" vertical="center" wrapText="1"/>
    </xf>
    <xf numFmtId="167" fontId="1" fillId="27" borderId="10" xfId="76" applyNumberFormat="1" applyFont="1" applyFill="1" applyBorder="1" applyAlignment="1">
      <alignment vertical="center" wrapText="1"/>
    </xf>
    <xf numFmtId="49" fontId="56" fillId="27" borderId="10" xfId="183" applyNumberFormat="1" applyFont="1" applyFill="1" applyBorder="1" applyAlignment="1">
      <alignment horizontal="center" vertical="center"/>
    </xf>
    <xf numFmtId="167" fontId="43" fillId="27" borderId="11" xfId="76" applyNumberFormat="1" applyFont="1" applyFill="1" applyBorder="1" applyAlignment="1">
      <alignment vertical="center" wrapText="1"/>
    </xf>
    <xf numFmtId="167" fontId="1" fillId="27" borderId="14" xfId="76" applyNumberFormat="1" applyFont="1" applyFill="1" applyBorder="1" applyAlignment="1">
      <alignment vertical="center" wrapText="1"/>
    </xf>
    <xf numFmtId="0" fontId="1" fillId="27" borderId="10" xfId="218" applyFont="1" applyFill="1" applyBorder="1" applyAlignment="1">
      <alignment horizontal="left" vertical="center" wrapText="1"/>
    </xf>
    <xf numFmtId="0" fontId="56" fillId="24" borderId="10" xfId="183" applyFont="1" applyFill="1" applyBorder="1" applyAlignment="1">
      <alignment horizontal="center"/>
    </xf>
    <xf numFmtId="167" fontId="43" fillId="0" borderId="10" xfId="76" applyNumberFormat="1" applyFont="1" applyFill="1" applyBorder="1" applyAlignment="1">
      <alignment vertical="center" wrapText="1"/>
    </xf>
    <xf numFmtId="0" fontId="55" fillId="25" borderId="10" xfId="183" applyFont="1" applyFill="1" applyBorder="1"/>
    <xf numFmtId="0" fontId="56" fillId="27" borderId="10" xfId="183" applyFont="1" applyFill="1" applyBorder="1" applyAlignment="1">
      <alignment horizontal="center" vertical="center"/>
    </xf>
    <xf numFmtId="0" fontId="43" fillId="26" borderId="10" xfId="0" applyFont="1" applyFill="1" applyBorder="1" applyAlignment="1">
      <alignment horizontal="left" vertical="center" wrapText="1"/>
    </xf>
    <xf numFmtId="167" fontId="43" fillId="24" borderId="10" xfId="76" applyNumberFormat="1" applyFont="1" applyFill="1" applyBorder="1" applyAlignment="1">
      <alignment vertical="center" wrapText="1"/>
    </xf>
    <xf numFmtId="0" fontId="43" fillId="0" borderId="10" xfId="0" applyFont="1" applyFill="1" applyBorder="1" applyAlignment="1">
      <alignment horizontal="left" vertical="center" wrapText="1"/>
    </xf>
    <xf numFmtId="0" fontId="43" fillId="24" borderId="10" xfId="0" applyFont="1" applyFill="1" applyBorder="1" applyAlignment="1">
      <alignment horizontal="left" vertical="center" wrapText="1"/>
    </xf>
    <xf numFmtId="0" fontId="1" fillId="0" borderId="14" xfId="0" applyFont="1" applyBorder="1"/>
    <xf numFmtId="0" fontId="1" fillId="28" borderId="10" xfId="0" applyFont="1" applyFill="1" applyBorder="1"/>
    <xf numFmtId="0" fontId="1" fillId="26" borderId="10" xfId="0" applyFont="1" applyFill="1" applyBorder="1"/>
    <xf numFmtId="0" fontId="51" fillId="0" borderId="14" xfId="76" applyFont="1" applyFill="1" applyBorder="1" applyAlignment="1">
      <alignment vertical="center"/>
    </xf>
    <xf numFmtId="0" fontId="51" fillId="0" borderId="10" xfId="76" applyFont="1" applyFill="1" applyBorder="1" applyAlignment="1">
      <alignment vertical="center"/>
    </xf>
    <xf numFmtId="0" fontId="51" fillId="0" borderId="10" xfId="76" applyFont="1" applyFill="1" applyBorder="1" applyAlignment="1">
      <alignment vertical="center" wrapText="1"/>
    </xf>
    <xf numFmtId="0" fontId="23" fillId="0" borderId="10" xfId="76" applyNumberFormat="1" applyFont="1" applyFill="1" applyBorder="1" applyAlignment="1">
      <alignment horizontal="center" vertical="center" wrapText="1"/>
    </xf>
    <xf numFmtId="167" fontId="23" fillId="0" borderId="10" xfId="76" applyNumberFormat="1" applyFont="1" applyFill="1" applyBorder="1" applyAlignment="1">
      <alignment horizontal="center" vertical="center" wrapText="1"/>
    </xf>
    <xf numFmtId="0" fontId="57" fillId="0" borderId="0" xfId="183" applyFont="1" applyFill="1"/>
    <xf numFmtId="0" fontId="64" fillId="0" borderId="0" xfId="183" applyFont="1" applyFill="1" applyAlignment="1">
      <alignment vertical="center"/>
    </xf>
    <xf numFmtId="0" fontId="58" fillId="0" borderId="0" xfId="183" applyFont="1" applyFill="1" applyAlignment="1">
      <alignment horizontal="left" vertical="center"/>
    </xf>
    <xf numFmtId="0" fontId="52" fillId="0" borderId="0" xfId="76" applyFont="1" applyFill="1" applyAlignment="1"/>
    <xf numFmtId="0" fontId="1" fillId="0" borderId="10" xfId="219" applyFont="1" applyFill="1" applyBorder="1" applyAlignment="1">
      <alignment horizontal="center" vertical="center" wrapText="1"/>
    </xf>
    <xf numFmtId="0" fontId="51" fillId="0" borderId="10" xfId="76" applyFont="1" applyFill="1" applyBorder="1" applyAlignment="1">
      <alignment horizontal="center" vertical="center" textRotation="90"/>
    </xf>
    <xf numFmtId="0" fontId="1" fillId="0" borderId="14" xfId="0" applyFont="1" applyFill="1" applyBorder="1"/>
    <xf numFmtId="0" fontId="59" fillId="0" borderId="0" xfId="183" applyFont="1" applyFill="1"/>
    <xf numFmtId="0" fontId="51" fillId="0" borderId="10" xfId="76" applyFont="1" applyFill="1" applyBorder="1"/>
    <xf numFmtId="0" fontId="67" fillId="0" borderId="0" xfId="183" applyFont="1" applyFill="1" applyAlignment="1">
      <alignment horizontal="center" vertical="center"/>
    </xf>
    <xf numFmtId="0" fontId="65" fillId="0" borderId="10" xfId="183" applyFont="1" applyBorder="1" applyAlignment="1">
      <alignment horizontal="center" vertical="center" wrapText="1"/>
    </xf>
    <xf numFmtId="49" fontId="51" fillId="0" borderId="16" xfId="76" applyNumberFormat="1" applyFont="1" applyBorder="1" applyAlignment="1">
      <alignment horizontal="center" vertical="center" wrapText="1"/>
    </xf>
    <xf numFmtId="0" fontId="51" fillId="26" borderId="10" xfId="76" applyFont="1" applyFill="1" applyBorder="1" applyAlignment="1">
      <alignment horizontal="center" vertical="center" wrapText="1"/>
    </xf>
    <xf numFmtId="0" fontId="51" fillId="26" borderId="16" xfId="76" applyFont="1" applyFill="1" applyBorder="1" applyAlignment="1">
      <alignment horizontal="center" vertical="center" wrapText="1"/>
    </xf>
    <xf numFmtId="169" fontId="51" fillId="0" borderId="0" xfId="76" applyNumberFormat="1" applyFont="1" applyAlignment="1">
      <alignment horizontal="center" vertical="center"/>
    </xf>
    <xf numFmtId="169" fontId="51" fillId="0" borderId="10" xfId="76" applyNumberFormat="1" applyFont="1" applyBorder="1" applyAlignment="1">
      <alignment horizontal="center" vertical="center"/>
    </xf>
    <xf numFmtId="168" fontId="51" fillId="0" borderId="0" xfId="76" applyNumberFormat="1" applyFont="1" applyAlignment="1">
      <alignment horizontal="center" vertical="center"/>
    </xf>
    <xf numFmtId="0" fontId="68" fillId="0" borderId="10" xfId="76" applyFont="1" applyBorder="1" applyAlignment="1">
      <alignment horizontal="center" vertical="center"/>
    </xf>
    <xf numFmtId="0" fontId="23" fillId="25" borderId="10" xfId="76" applyNumberFormat="1" applyFont="1" applyFill="1" applyBorder="1" applyAlignment="1">
      <alignment horizontal="center" vertical="center" wrapText="1"/>
    </xf>
    <xf numFmtId="9" fontId="1" fillId="0" borderId="0" xfId="0" applyNumberFormat="1" applyFont="1"/>
    <xf numFmtId="9" fontId="56" fillId="0" borderId="0" xfId="183" applyNumberFormat="1" applyFont="1" applyAlignment="1">
      <alignment horizontal="center" vertical="center"/>
    </xf>
    <xf numFmtId="9" fontId="53" fillId="0" borderId="0" xfId="80" applyNumberFormat="1" applyFont="1" applyFill="1" applyBorder="1" applyAlignment="1">
      <alignment horizontal="center" vertical="center"/>
    </xf>
    <xf numFmtId="9" fontId="60" fillId="0" borderId="10" xfId="82" applyNumberFormat="1" applyFont="1" applyFill="1" applyBorder="1" applyAlignment="1">
      <alignment horizontal="center" vertical="center" wrapText="1"/>
    </xf>
    <xf numFmtId="9" fontId="54" fillId="0" borderId="10" xfId="82" applyNumberFormat="1" applyFont="1" applyFill="1" applyBorder="1" applyAlignment="1">
      <alignment horizontal="center" vertical="center"/>
    </xf>
    <xf numFmtId="9" fontId="1" fillId="0" borderId="10" xfId="0" applyNumberFormat="1" applyFont="1" applyBorder="1"/>
    <xf numFmtId="0" fontId="1" fillId="0" borderId="0" xfId="0" applyFont="1"/>
    <xf numFmtId="0" fontId="1" fillId="0" borderId="10" xfId="0" applyFont="1" applyFill="1" applyBorder="1" applyAlignment="1">
      <alignment horizontal="center" vertical="center" wrapText="1"/>
    </xf>
    <xf numFmtId="49" fontId="64" fillId="29" borderId="10" xfId="183" applyNumberFormat="1" applyFont="1" applyFill="1" applyBorder="1" applyAlignment="1">
      <alignment horizontal="center" vertical="center"/>
    </xf>
    <xf numFmtId="0" fontId="64" fillId="29" borderId="10" xfId="183" applyFont="1" applyFill="1" applyBorder="1" applyAlignment="1">
      <alignment vertical="center" wrapText="1"/>
    </xf>
    <xf numFmtId="0" fontId="64" fillId="29" borderId="10" xfId="183" applyFont="1" applyFill="1" applyBorder="1" applyAlignment="1">
      <alignment horizontal="center" vertical="center" wrapText="1"/>
    </xf>
    <xf numFmtId="49" fontId="56" fillId="30" borderId="10" xfId="183" applyNumberFormat="1" applyFont="1" applyFill="1" applyBorder="1" applyAlignment="1">
      <alignment horizontal="center" vertical="center"/>
    </xf>
    <xf numFmtId="0" fontId="56" fillId="30" borderId="10" xfId="183" applyFont="1" applyFill="1" applyBorder="1" applyAlignment="1">
      <alignment vertical="center" wrapText="1"/>
    </xf>
    <xf numFmtId="0" fontId="56" fillId="30" borderId="10" xfId="183" applyFont="1" applyFill="1" applyBorder="1" applyAlignment="1">
      <alignment horizontal="center" vertical="center" wrapText="1"/>
    </xf>
    <xf numFmtId="49" fontId="56" fillId="31" borderId="10" xfId="183" applyNumberFormat="1" applyFont="1" applyFill="1" applyBorder="1" applyAlignment="1">
      <alignment horizontal="center" vertical="center"/>
    </xf>
    <xf numFmtId="0" fontId="56" fillId="31" borderId="10" xfId="183" applyFont="1" applyFill="1" applyBorder="1" applyAlignment="1">
      <alignment vertical="center" wrapText="1"/>
    </xf>
    <xf numFmtId="0" fontId="56" fillId="31" borderId="10" xfId="183" applyFont="1" applyFill="1" applyBorder="1" applyAlignment="1">
      <alignment horizontal="center" vertical="center" wrapText="1"/>
    </xf>
    <xf numFmtId="49" fontId="56" fillId="32" borderId="10" xfId="183" applyNumberFormat="1" applyFont="1" applyFill="1" applyBorder="1" applyAlignment="1">
      <alignment horizontal="center" vertical="center"/>
    </xf>
    <xf numFmtId="0" fontId="56" fillId="32" borderId="10" xfId="183" applyFont="1" applyFill="1" applyBorder="1" applyAlignment="1">
      <alignment vertical="center" wrapText="1"/>
    </xf>
    <xf numFmtId="0" fontId="56" fillId="32" borderId="10" xfId="183" applyFont="1" applyFill="1" applyBorder="1" applyAlignment="1">
      <alignment horizontal="center" vertical="center" wrapText="1"/>
    </xf>
    <xf numFmtId="49" fontId="56" fillId="33" borderId="10" xfId="183" applyNumberFormat="1" applyFont="1" applyFill="1" applyBorder="1" applyAlignment="1">
      <alignment horizontal="center" vertical="center"/>
    </xf>
    <xf numFmtId="0" fontId="56" fillId="33" borderId="10" xfId="183" applyFont="1" applyFill="1" applyBorder="1" applyAlignment="1">
      <alignment vertical="center" wrapText="1"/>
    </xf>
    <xf numFmtId="0" fontId="56" fillId="33" borderId="10" xfId="183" applyFont="1" applyFill="1" applyBorder="1" applyAlignment="1">
      <alignment horizontal="center" vertical="center" wrapText="1"/>
    </xf>
    <xf numFmtId="0" fontId="1" fillId="0" borderId="10" xfId="0" applyFont="1" applyFill="1" applyBorder="1" applyAlignment="1">
      <alignment vertical="center" wrapText="1"/>
    </xf>
    <xf numFmtId="0" fontId="51" fillId="0" borderId="10" xfId="0" applyFont="1" applyFill="1" applyBorder="1" applyAlignment="1">
      <alignment horizontal="center" vertical="center" wrapText="1"/>
    </xf>
    <xf numFmtId="0" fontId="56" fillId="30" borderId="10" xfId="183" applyFont="1" applyFill="1" applyBorder="1" applyAlignment="1">
      <alignment wrapText="1"/>
    </xf>
    <xf numFmtId="0" fontId="56" fillId="30" borderId="10" xfId="183" applyFont="1" applyFill="1" applyBorder="1" applyAlignment="1">
      <alignment horizontal="center" wrapText="1"/>
    </xf>
    <xf numFmtId="0" fontId="1" fillId="0" borderId="10" xfId="0" applyFont="1" applyFill="1" applyBorder="1" applyAlignment="1">
      <alignment horizontal="center" vertical="center" textRotation="90" wrapText="1"/>
    </xf>
    <xf numFmtId="0" fontId="1" fillId="0" borderId="13" xfId="0" applyFont="1" applyFill="1" applyBorder="1" applyAlignment="1">
      <alignment horizontal="center" vertical="center" textRotation="90" wrapText="1"/>
    </xf>
    <xf numFmtId="0" fontId="27" fillId="0" borderId="0" xfId="0" applyFont="1" applyFill="1" applyAlignment="1">
      <alignment horizontal="center" vertical="center"/>
    </xf>
    <xf numFmtId="0" fontId="27" fillId="0" borderId="0" xfId="0" applyFont="1" applyFill="1" applyAlignment="1">
      <alignment horizontal="center"/>
    </xf>
    <xf numFmtId="168" fontId="51" fillId="0" borderId="10" xfId="0" applyNumberFormat="1" applyFont="1" applyFill="1" applyBorder="1" applyAlignment="1">
      <alignment horizontal="center" vertical="center" wrapText="1"/>
    </xf>
    <xf numFmtId="0" fontId="56" fillId="26" borderId="10" xfId="183" applyFont="1" applyFill="1" applyBorder="1" applyAlignment="1">
      <alignment horizontal="center" vertical="center" wrapText="1"/>
    </xf>
    <xf numFmtId="49" fontId="56" fillId="26" borderId="10" xfId="183" applyNumberFormat="1" applyFont="1" applyFill="1" applyBorder="1" applyAlignment="1">
      <alignment horizontal="center" vertical="center"/>
    </xf>
    <xf numFmtId="0" fontId="56" fillId="26" borderId="10" xfId="183" applyFont="1" applyFill="1" applyBorder="1" applyAlignment="1">
      <alignment vertical="center" wrapText="1"/>
    </xf>
    <xf numFmtId="168" fontId="1" fillId="26" borderId="0" xfId="0" applyNumberFormat="1" applyFont="1" applyFill="1"/>
    <xf numFmtId="0" fontId="1" fillId="26" borderId="0" xfId="0" applyFont="1" applyFill="1"/>
    <xf numFmtId="168" fontId="64" fillId="29" borderId="10" xfId="183" applyNumberFormat="1" applyFont="1" applyFill="1" applyBorder="1" applyAlignment="1">
      <alignment horizontal="center" vertical="center" wrapText="1"/>
    </xf>
    <xf numFmtId="168" fontId="56" fillId="32" borderId="10" xfId="183" applyNumberFormat="1" applyFont="1" applyFill="1" applyBorder="1" applyAlignment="1">
      <alignment horizontal="center" vertical="center" wrapText="1"/>
    </xf>
    <xf numFmtId="168" fontId="56" fillId="31" borderId="10" xfId="183" applyNumberFormat="1" applyFont="1" applyFill="1" applyBorder="1" applyAlignment="1">
      <alignment horizontal="center" vertical="center" wrapText="1"/>
    </xf>
    <xf numFmtId="168" fontId="56" fillId="30" borderId="10" xfId="183" applyNumberFormat="1" applyFont="1" applyFill="1" applyBorder="1" applyAlignment="1">
      <alignment horizontal="center" vertical="center" wrapText="1"/>
    </xf>
    <xf numFmtId="168" fontId="51" fillId="26" borderId="10" xfId="0" applyNumberFormat="1" applyFont="1" applyFill="1" applyBorder="1" applyAlignment="1">
      <alignment horizontal="center" vertical="center" wrapText="1"/>
    </xf>
    <xf numFmtId="168" fontId="51" fillId="26" borderId="10" xfId="274" applyNumberFormat="1" applyFont="1" applyFill="1" applyBorder="1" applyAlignment="1">
      <alignment horizontal="center" vertical="center" wrapText="1"/>
    </xf>
    <xf numFmtId="168" fontId="56" fillId="33" borderId="10" xfId="183" applyNumberFormat="1" applyFont="1" applyFill="1" applyBorder="1" applyAlignment="1">
      <alignment horizontal="center" vertical="center" wrapText="1"/>
    </xf>
    <xf numFmtId="168" fontId="56" fillId="26" borderId="10" xfId="183" applyNumberFormat="1" applyFont="1" applyFill="1" applyBorder="1" applyAlignment="1">
      <alignment horizontal="center" vertical="center" wrapText="1"/>
    </xf>
    <xf numFmtId="168" fontId="1" fillId="26" borderId="10" xfId="0" applyNumberFormat="1" applyFont="1" applyFill="1" applyBorder="1" applyAlignment="1">
      <alignment horizontal="center" vertical="center" wrapText="1"/>
    </xf>
    <xf numFmtId="1" fontId="56" fillId="26" borderId="10" xfId="183" applyNumberFormat="1" applyFont="1" applyFill="1" applyBorder="1" applyAlignment="1">
      <alignment horizontal="center" vertical="center" wrapText="1"/>
    </xf>
    <xf numFmtId="1" fontId="51" fillId="0" borderId="10" xfId="0" applyNumberFormat="1"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textRotation="90" wrapText="1"/>
    </xf>
    <xf numFmtId="0" fontId="25" fillId="0" borderId="0" xfId="0" applyFont="1" applyFill="1" applyAlignment="1">
      <alignment horizontal="center"/>
    </xf>
    <xf numFmtId="0" fontId="1" fillId="0" borderId="0" xfId="0" applyFont="1" applyFill="1" applyAlignment="1">
      <alignment horizontal="center"/>
    </xf>
    <xf numFmtId="0" fontId="27" fillId="0" borderId="0" xfId="0" applyFont="1" applyFill="1" applyAlignment="1">
      <alignment horizontal="center" vertical="center"/>
    </xf>
    <xf numFmtId="0" fontId="27" fillId="0" borderId="0" xfId="0" applyFont="1" applyFill="1" applyAlignment="1">
      <alignment horizontal="center"/>
    </xf>
    <xf numFmtId="0" fontId="65" fillId="0" borderId="0" xfId="183" applyFont="1" applyAlignment="1">
      <alignment horizontal="center" vertical="center"/>
    </xf>
    <xf numFmtId="0" fontId="56" fillId="0" borderId="0" xfId="183" applyFont="1" applyAlignment="1">
      <alignment horizontal="center" vertical="top"/>
    </xf>
    <xf numFmtId="0" fontId="1" fillId="0" borderId="13" xfId="0" applyFont="1" applyFill="1" applyBorder="1" applyAlignment="1">
      <alignment horizontal="center" vertical="center" textRotation="90" wrapText="1"/>
    </xf>
    <xf numFmtId="0" fontId="1" fillId="0" borderId="10" xfId="0" applyFont="1" applyFill="1" applyBorder="1" applyAlignment="1">
      <alignment horizontal="center" vertical="center" textRotation="90" wrapText="1"/>
    </xf>
    <xf numFmtId="0" fontId="1" fillId="0" borderId="10"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0" xfId="0" applyFont="1" applyFill="1" applyBorder="1" applyAlignment="1">
      <alignment horizontal="center" vertical="center" textRotation="90" wrapText="1"/>
    </xf>
    <xf numFmtId="0" fontId="1" fillId="0" borderId="10" xfId="0" applyFont="1" applyFill="1" applyBorder="1" applyAlignment="1">
      <alignment horizontal="center" vertical="center" textRotation="90" wrapText="1"/>
    </xf>
    <xf numFmtId="49" fontId="56" fillId="26" borderId="10" xfId="183" applyNumberFormat="1" applyFont="1" applyFill="1" applyBorder="1" applyAlignment="1">
      <alignment horizontal="center" vertical="center" wrapText="1"/>
    </xf>
    <xf numFmtId="168" fontId="71" fillId="26" borderId="10" xfId="233" applyNumberFormat="1" applyFont="1" applyFill="1" applyBorder="1" applyAlignment="1">
      <alignment horizontal="center" vertical="center"/>
    </xf>
    <xf numFmtId="168" fontId="71" fillId="0" borderId="10" xfId="275" applyNumberFormat="1" applyFont="1" applyFill="1" applyBorder="1" applyAlignment="1">
      <alignment horizontal="center" vertical="center"/>
    </xf>
    <xf numFmtId="168" fontId="71" fillId="26" borderId="10" xfId="275" applyNumberFormat="1" applyFont="1" applyFill="1" applyBorder="1" applyAlignment="1">
      <alignment horizontal="center" vertical="center"/>
    </xf>
    <xf numFmtId="170" fontId="1" fillId="0" borderId="0" xfId="0" applyNumberFormat="1" applyFont="1" applyFill="1" applyAlignment="1">
      <alignment vertical="center"/>
    </xf>
    <xf numFmtId="0" fontId="56" fillId="0" borderId="10" xfId="183" applyFont="1" applyBorder="1" applyAlignment="1">
      <alignment horizontal="center" vertical="center" textRotation="90" wrapText="1"/>
    </xf>
    <xf numFmtId="0" fontId="56" fillId="0" borderId="10" xfId="183" applyFont="1" applyBorder="1" applyAlignment="1">
      <alignment horizontal="center" vertical="center" wrapText="1"/>
    </xf>
    <xf numFmtId="0" fontId="65" fillId="0" borderId="0" xfId="183" applyFont="1" applyFill="1" applyAlignment="1">
      <alignment horizontal="center" vertical="center"/>
    </xf>
    <xf numFmtId="0" fontId="63" fillId="0" borderId="0" xfId="183" applyFont="1" applyFill="1" applyAlignment="1">
      <alignment horizontal="center"/>
    </xf>
    <xf numFmtId="0" fontId="25" fillId="0" borderId="0" xfId="0" applyFont="1" applyFill="1" applyAlignment="1">
      <alignment horizontal="center"/>
    </xf>
    <xf numFmtId="0" fontId="1" fillId="0" borderId="0" xfId="0" applyFont="1" applyFill="1" applyAlignment="1">
      <alignment horizontal="center"/>
    </xf>
    <xf numFmtId="0" fontId="64" fillId="0" borderId="0" xfId="183" applyFont="1" applyFill="1" applyBorder="1" applyAlignment="1">
      <alignment horizontal="center" vertical="center" wrapText="1"/>
    </xf>
    <xf numFmtId="0" fontId="63" fillId="0" borderId="0" xfId="183" applyFont="1" applyFill="1" applyAlignment="1">
      <alignment horizontal="center" vertical="center"/>
    </xf>
    <xf numFmtId="0" fontId="56" fillId="0" borderId="0" xfId="183" applyFont="1" applyFill="1" applyAlignment="1">
      <alignment horizontal="center" vertical="top"/>
    </xf>
    <xf numFmtId="0" fontId="56" fillId="0" borderId="10" xfId="183" applyFont="1" applyFill="1" applyBorder="1" applyAlignment="1">
      <alignment horizontal="center" vertical="center" textRotation="90" wrapText="1"/>
    </xf>
    <xf numFmtId="0" fontId="56" fillId="0" borderId="15" xfId="183" applyFont="1" applyBorder="1" applyAlignment="1">
      <alignment horizontal="center" vertical="center" wrapText="1"/>
    </xf>
    <xf numFmtId="0" fontId="56" fillId="0" borderId="17" xfId="183" applyFont="1" applyBorder="1" applyAlignment="1">
      <alignment horizontal="center" vertical="center" wrapText="1"/>
    </xf>
    <xf numFmtId="0" fontId="56" fillId="0" borderId="16" xfId="183" applyFont="1" applyBorder="1" applyAlignment="1">
      <alignment horizontal="center" vertical="center" wrapText="1"/>
    </xf>
    <xf numFmtId="0" fontId="56" fillId="0" borderId="15" xfId="183" applyFont="1" applyBorder="1" applyAlignment="1">
      <alignment horizontal="center" vertical="center" textRotation="90" wrapText="1"/>
    </xf>
    <xf numFmtId="0" fontId="56" fillId="0" borderId="16" xfId="183" applyFont="1" applyBorder="1" applyAlignment="1">
      <alignment horizontal="center" vertical="center" textRotation="90" wrapText="1"/>
    </xf>
    <xf numFmtId="0" fontId="1" fillId="0" borderId="14"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0" xfId="0" applyFont="1" applyFill="1" applyBorder="1" applyAlignment="1">
      <alignment horizontal="center" vertical="center" wrapText="1"/>
    </xf>
    <xf numFmtId="0" fontId="27" fillId="0" borderId="0" xfId="0" applyFont="1" applyFill="1" applyAlignment="1">
      <alignment horizontal="center" vertical="center"/>
    </xf>
    <xf numFmtId="0" fontId="27" fillId="0" borderId="0" xfId="0" applyFont="1" applyFill="1" applyAlignment="1">
      <alignment horizontal="center"/>
    </xf>
    <xf numFmtId="0" fontId="65" fillId="0" borderId="0" xfId="183" applyFont="1" applyAlignment="1">
      <alignment horizontal="center" vertical="center"/>
    </xf>
    <xf numFmtId="0" fontId="56" fillId="0" borderId="0" xfId="183" applyFont="1" applyAlignment="1">
      <alignment horizontal="center" vertical="top"/>
    </xf>
    <xf numFmtId="0" fontId="1" fillId="0" borderId="20"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14" xfId="0" applyFont="1" applyFill="1" applyBorder="1" applyAlignment="1">
      <alignment horizontal="center" vertical="center" textRotation="90" wrapText="1"/>
    </xf>
    <xf numFmtId="0" fontId="1" fillId="0" borderId="13" xfId="0" applyFont="1" applyFill="1" applyBorder="1" applyAlignment="1">
      <alignment horizontal="center" vertical="center" textRotation="90" wrapText="1"/>
    </xf>
    <xf numFmtId="0" fontId="1" fillId="0" borderId="11" xfId="0" applyFont="1" applyFill="1" applyBorder="1" applyAlignment="1">
      <alignment horizontal="center" vertical="center" textRotation="90" wrapText="1"/>
    </xf>
    <xf numFmtId="0" fontId="1" fillId="0" borderId="15"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0" xfId="0" applyFont="1" applyFill="1" applyAlignment="1">
      <alignment horizontal="left" vertical="center" wrapText="1"/>
    </xf>
    <xf numFmtId="0" fontId="1" fillId="0" borderId="0" xfId="0" applyFont="1" applyFill="1" applyAlignment="1">
      <alignment wrapText="1"/>
    </xf>
    <xf numFmtId="0" fontId="1" fillId="0" borderId="0" xfId="0" applyFont="1" applyAlignment="1">
      <alignment wrapText="1"/>
    </xf>
    <xf numFmtId="0" fontId="1" fillId="0" borderId="0" xfId="0" applyFont="1" applyFill="1" applyBorder="1" applyAlignment="1">
      <alignment wrapText="1"/>
    </xf>
    <xf numFmtId="0" fontId="1" fillId="0" borderId="12"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0" xfId="0" applyFont="1" applyFill="1" applyBorder="1" applyAlignment="1">
      <alignment horizontal="center" vertical="center" textRotation="90" wrapText="1"/>
    </xf>
    <xf numFmtId="0" fontId="1" fillId="0" borderId="10" xfId="0" applyFont="1" applyFill="1" applyBorder="1" applyAlignment="1">
      <alignment horizontal="center" vertical="center"/>
    </xf>
    <xf numFmtId="0" fontId="1" fillId="0" borderId="10" xfId="0" applyFont="1" applyBorder="1" applyAlignment="1">
      <alignment horizontal="center" vertical="center" wrapText="1"/>
    </xf>
    <xf numFmtId="1" fontId="2" fillId="0" borderId="12" xfId="0" applyNumberFormat="1" applyFont="1" applyFill="1" applyBorder="1" applyAlignment="1">
      <alignment horizontal="center" vertical="top"/>
    </xf>
    <xf numFmtId="0" fontId="60" fillId="0" borderId="20" xfId="82" applyFont="1" applyFill="1" applyBorder="1" applyAlignment="1">
      <alignment horizontal="center" vertical="center"/>
    </xf>
    <xf numFmtId="0" fontId="60" fillId="0" borderId="21" xfId="82" applyFont="1" applyFill="1" applyBorder="1" applyAlignment="1">
      <alignment horizontal="center" vertical="center"/>
    </xf>
    <xf numFmtId="0" fontId="60" fillId="0" borderId="22" xfId="82" applyFont="1" applyFill="1" applyBorder="1" applyAlignment="1">
      <alignment horizontal="center" vertical="center"/>
    </xf>
    <xf numFmtId="0" fontId="60" fillId="0" borderId="18" xfId="82" applyFont="1" applyFill="1" applyBorder="1" applyAlignment="1">
      <alignment horizontal="center" vertical="center"/>
    </xf>
    <xf numFmtId="0" fontId="60" fillId="0" borderId="12" xfId="82" applyFont="1" applyFill="1" applyBorder="1" applyAlignment="1">
      <alignment horizontal="center" vertical="center"/>
    </xf>
    <xf numFmtId="0" fontId="60" fillId="0" borderId="19" xfId="82" applyFont="1" applyFill="1" applyBorder="1" applyAlignment="1">
      <alignment horizontal="center" vertical="center"/>
    </xf>
    <xf numFmtId="0" fontId="60" fillId="0" borderId="10" xfId="82" applyFont="1" applyFill="1" applyBorder="1" applyAlignment="1">
      <alignment horizontal="center" vertical="center"/>
    </xf>
    <xf numFmtId="0" fontId="60" fillId="0" borderId="10" xfId="82" applyFont="1" applyFill="1" applyBorder="1" applyAlignment="1">
      <alignment horizontal="center" vertical="center" wrapText="1"/>
    </xf>
    <xf numFmtId="0" fontId="60" fillId="0" borderId="15" xfId="82" applyFont="1" applyFill="1" applyBorder="1" applyAlignment="1">
      <alignment horizontal="center" vertical="center" wrapText="1"/>
    </xf>
    <xf numFmtId="0" fontId="60" fillId="0" borderId="17" xfId="82" applyFont="1" applyFill="1" applyBorder="1" applyAlignment="1">
      <alignment horizontal="center" vertical="center" wrapText="1"/>
    </xf>
    <xf numFmtId="0" fontId="60" fillId="0" borderId="16" xfId="82" applyFont="1" applyFill="1" applyBorder="1" applyAlignment="1">
      <alignment horizontal="center" vertical="center" wrapText="1"/>
    </xf>
    <xf numFmtId="0" fontId="2" fillId="0" borderId="0" xfId="0" applyFont="1" applyFill="1" applyAlignment="1">
      <alignment horizontal="center"/>
    </xf>
    <xf numFmtId="0" fontId="60" fillId="0" borderId="14" xfId="82" applyFont="1" applyFill="1" applyBorder="1" applyAlignment="1">
      <alignment horizontal="center" vertical="center" wrapText="1"/>
    </xf>
    <xf numFmtId="0" fontId="60" fillId="0" borderId="13" xfId="82" applyFont="1" applyFill="1" applyBorder="1" applyAlignment="1">
      <alignment horizontal="center" vertical="center" wrapText="1"/>
    </xf>
    <xf numFmtId="0" fontId="60" fillId="0" borderId="11" xfId="82" applyFont="1" applyFill="1" applyBorder="1" applyAlignment="1">
      <alignment horizontal="center" vertical="center" wrapText="1"/>
    </xf>
    <xf numFmtId="0" fontId="60" fillId="0" borderId="15" xfId="82" applyFont="1" applyFill="1" applyBorder="1" applyAlignment="1">
      <alignment horizontal="center" vertical="center"/>
    </xf>
    <xf numFmtId="0" fontId="60" fillId="0" borderId="17" xfId="82" applyFont="1" applyFill="1" applyBorder="1" applyAlignment="1">
      <alignment horizontal="center" vertical="center"/>
    </xf>
    <xf numFmtId="0" fontId="60" fillId="0" borderId="16" xfId="82" applyFont="1" applyFill="1" applyBorder="1" applyAlignment="1">
      <alignment horizontal="center" vertical="center"/>
    </xf>
    <xf numFmtId="0" fontId="2" fillId="0" borderId="12" xfId="219" applyFont="1" applyFill="1" applyBorder="1" applyAlignment="1">
      <alignment horizontal="center"/>
    </xf>
    <xf numFmtId="0" fontId="53" fillId="0" borderId="0" xfId="80" applyFont="1" applyFill="1" applyBorder="1" applyAlignment="1">
      <alignment horizontal="center"/>
    </xf>
    <xf numFmtId="0" fontId="25" fillId="0" borderId="0" xfId="0" applyFont="1" applyFill="1" applyAlignment="1">
      <alignment horizontal="center" vertical="center"/>
    </xf>
    <xf numFmtId="0" fontId="1" fillId="0" borderId="0" xfId="0" applyFont="1" applyFill="1" applyAlignment="1">
      <alignment horizontal="center" vertical="center"/>
    </xf>
    <xf numFmtId="0" fontId="69" fillId="0" borderId="0" xfId="80" applyFont="1" applyFill="1" applyBorder="1" applyAlignment="1">
      <alignment horizontal="center"/>
    </xf>
    <xf numFmtId="0" fontId="63" fillId="0" borderId="0" xfId="183" applyFont="1" applyAlignment="1">
      <alignment horizontal="center"/>
    </xf>
    <xf numFmtId="0" fontId="53" fillId="0" borderId="0" xfId="80" applyFont="1" applyFill="1" applyBorder="1" applyAlignment="1">
      <alignment horizontal="center" wrapText="1"/>
    </xf>
    <xf numFmtId="0" fontId="2" fillId="0" borderId="0" xfId="219" applyFont="1" applyFill="1" applyBorder="1" applyAlignment="1">
      <alignment horizontal="center"/>
    </xf>
    <xf numFmtId="0" fontId="60" fillId="0" borderId="0" xfId="82" applyFont="1" applyFill="1" applyBorder="1" applyAlignment="1">
      <alignment horizontal="center" vertical="center" wrapText="1"/>
    </xf>
    <xf numFmtId="0" fontId="53" fillId="0" borderId="0" xfId="82" applyFont="1" applyFill="1" applyBorder="1" applyAlignment="1">
      <alignment horizontal="center" vertical="center"/>
    </xf>
    <xf numFmtId="0" fontId="60" fillId="0" borderId="0" xfId="82" applyFont="1" applyFill="1" applyBorder="1" applyAlignment="1">
      <alignment horizontal="center" vertical="center"/>
    </xf>
    <xf numFmtId="0" fontId="60" fillId="0" borderId="20" xfId="82" applyFont="1" applyFill="1" applyBorder="1" applyAlignment="1">
      <alignment horizontal="center" vertical="center" wrapText="1"/>
    </xf>
    <xf numFmtId="0" fontId="60" fillId="0" borderId="21" xfId="82" applyFont="1" applyFill="1" applyBorder="1" applyAlignment="1">
      <alignment horizontal="center" vertical="center" wrapText="1"/>
    </xf>
    <xf numFmtId="0" fontId="60" fillId="0" borderId="22" xfId="82" applyFont="1" applyFill="1" applyBorder="1" applyAlignment="1">
      <alignment horizontal="center" vertical="center" wrapText="1"/>
    </xf>
    <xf numFmtId="0" fontId="60" fillId="0" borderId="23" xfId="82" applyFont="1" applyFill="1" applyBorder="1" applyAlignment="1">
      <alignment horizontal="center" vertical="center" wrapText="1"/>
    </xf>
    <xf numFmtId="0" fontId="60" fillId="0" borderId="24" xfId="82" applyFont="1" applyFill="1" applyBorder="1" applyAlignment="1">
      <alignment horizontal="center" vertical="center" wrapText="1"/>
    </xf>
    <xf numFmtId="0" fontId="60" fillId="0" borderId="18" xfId="82" applyFont="1" applyFill="1" applyBorder="1" applyAlignment="1">
      <alignment horizontal="center" vertical="center" wrapText="1"/>
    </xf>
    <xf numFmtId="0" fontId="60" fillId="0" borderId="12" xfId="82" applyFont="1" applyFill="1" applyBorder="1" applyAlignment="1">
      <alignment horizontal="center" vertical="center" wrapText="1"/>
    </xf>
    <xf numFmtId="0" fontId="60" fillId="0" borderId="19" xfId="82" applyFont="1" applyFill="1" applyBorder="1" applyAlignment="1">
      <alignment horizontal="center" vertical="center" wrapText="1"/>
    </xf>
    <xf numFmtId="0" fontId="1" fillId="0" borderId="15" xfId="219" applyFont="1" applyFill="1" applyBorder="1" applyAlignment="1">
      <alignment horizontal="center" vertical="center"/>
    </xf>
    <xf numFmtId="0" fontId="1" fillId="0" borderId="17" xfId="219" applyFont="1" applyFill="1" applyBorder="1" applyAlignment="1">
      <alignment horizontal="center" vertical="center"/>
    </xf>
    <xf numFmtId="0" fontId="1" fillId="0" borderId="16" xfId="219" applyFont="1" applyFill="1" applyBorder="1" applyAlignment="1">
      <alignment horizontal="center" vertical="center"/>
    </xf>
    <xf numFmtId="0" fontId="1" fillId="0" borderId="10" xfId="219" applyFont="1" applyFill="1" applyBorder="1" applyAlignment="1">
      <alignment horizontal="center" vertical="center"/>
    </xf>
    <xf numFmtId="0" fontId="56" fillId="0" borderId="0" xfId="183" applyFont="1" applyAlignment="1">
      <alignment horizontal="center" vertical="center"/>
    </xf>
    <xf numFmtId="0" fontId="1" fillId="0" borderId="10" xfId="219" applyFont="1" applyFill="1" applyBorder="1" applyAlignment="1">
      <alignment horizontal="center"/>
    </xf>
    <xf numFmtId="0" fontId="53" fillId="0" borderId="0" xfId="80" applyFont="1" applyFill="1" applyBorder="1" applyAlignment="1">
      <alignment horizontal="center" vertical="center"/>
    </xf>
    <xf numFmtId="0" fontId="29" fillId="0" borderId="0" xfId="0" applyFont="1" applyFill="1" applyAlignment="1">
      <alignment horizontal="center" vertical="top" wrapText="1"/>
    </xf>
    <xf numFmtId="0" fontId="61" fillId="0" borderId="12" xfId="76" applyFont="1" applyFill="1" applyBorder="1" applyAlignment="1">
      <alignment horizontal="center"/>
    </xf>
    <xf numFmtId="0" fontId="51" fillId="0" borderId="10" xfId="76" applyFont="1" applyFill="1" applyBorder="1" applyAlignment="1">
      <alignment horizontal="center" vertical="center" wrapText="1"/>
    </xf>
    <xf numFmtId="0" fontId="51" fillId="0" borderId="10" xfId="76" applyFont="1" applyBorder="1" applyAlignment="1">
      <alignment horizontal="center" vertical="center" wrapText="1"/>
    </xf>
    <xf numFmtId="0" fontId="1" fillId="0" borderId="10" xfId="219" applyFont="1" applyBorder="1" applyAlignment="1">
      <alignment horizontal="center" vertical="center" wrapText="1"/>
    </xf>
    <xf numFmtId="0" fontId="52" fillId="0" borderId="0" xfId="76" applyFont="1" applyAlignment="1">
      <alignment horizontal="center"/>
    </xf>
    <xf numFmtId="0" fontId="51" fillId="0" borderId="14" xfId="76" applyFont="1" applyFill="1" applyBorder="1" applyAlignment="1">
      <alignment horizontal="center" vertical="center" wrapText="1"/>
    </xf>
    <xf numFmtId="0" fontId="51" fillId="0" borderId="11" xfId="76" applyFont="1" applyFill="1" applyBorder="1" applyAlignment="1">
      <alignment horizontal="center" vertical="center" wrapText="1"/>
    </xf>
    <xf numFmtId="0" fontId="51" fillId="0" borderId="13" xfId="76" applyFont="1" applyFill="1" applyBorder="1" applyAlignment="1">
      <alignment horizontal="center" vertical="center" wrapText="1"/>
    </xf>
    <xf numFmtId="0" fontId="29" fillId="0" borderId="15" xfId="76" applyFont="1" applyFill="1" applyBorder="1" applyAlignment="1">
      <alignment horizontal="center" vertical="center" wrapText="1"/>
    </xf>
    <xf numFmtId="0" fontId="29" fillId="0" borderId="17" xfId="76" applyFont="1" applyFill="1" applyBorder="1" applyAlignment="1">
      <alignment horizontal="center" vertical="center" wrapText="1"/>
    </xf>
    <xf numFmtId="0" fontId="29" fillId="0" borderId="16" xfId="76" applyFont="1" applyFill="1" applyBorder="1" applyAlignment="1">
      <alignment horizontal="center" vertical="center" wrapText="1"/>
    </xf>
    <xf numFmtId="0" fontId="51" fillId="0" borderId="0" xfId="76" applyFont="1" applyAlignment="1">
      <alignment horizontal="center"/>
    </xf>
    <xf numFmtId="0" fontId="51" fillId="0" borderId="12" xfId="76" applyFont="1" applyFill="1" applyBorder="1"/>
    <xf numFmtId="0" fontId="29" fillId="0" borderId="10" xfId="76" applyFont="1" applyFill="1" applyBorder="1" applyAlignment="1">
      <alignment horizontal="center" vertical="center" wrapText="1"/>
    </xf>
    <xf numFmtId="0" fontId="51" fillId="0" borderId="10" xfId="76" applyFont="1" applyBorder="1" applyAlignment="1">
      <alignment horizontal="center" vertical="center"/>
    </xf>
    <xf numFmtId="0" fontId="1" fillId="0" borderId="14" xfId="219" applyFont="1" applyBorder="1" applyAlignment="1">
      <alignment horizontal="center" vertical="center" wrapText="1"/>
    </xf>
    <xf numFmtId="0" fontId="1" fillId="0" borderId="11" xfId="219" applyFont="1" applyBorder="1" applyAlignment="1">
      <alignment horizontal="center" vertical="center" wrapText="1"/>
    </xf>
    <xf numFmtId="0" fontId="29" fillId="0" borderId="14" xfId="76" applyFont="1" applyFill="1" applyBorder="1" applyAlignment="1">
      <alignment horizontal="center" vertical="center" wrapText="1"/>
    </xf>
    <xf numFmtId="0" fontId="29" fillId="0" borderId="13" xfId="76" applyFont="1" applyFill="1" applyBorder="1" applyAlignment="1">
      <alignment horizontal="center" vertical="center" wrapText="1"/>
    </xf>
    <xf numFmtId="0" fontId="29" fillId="0" borderId="11" xfId="76" applyFont="1" applyFill="1" applyBorder="1" applyAlignment="1">
      <alignment horizontal="center" vertical="center" wrapText="1"/>
    </xf>
    <xf numFmtId="0" fontId="51" fillId="0" borderId="15" xfId="76" applyFont="1" applyFill="1" applyBorder="1" applyAlignment="1">
      <alignment horizontal="center" vertical="center" wrapText="1"/>
    </xf>
    <xf numFmtId="0" fontId="51" fillId="0" borderId="17" xfId="76" applyFont="1" applyFill="1" applyBorder="1" applyAlignment="1">
      <alignment horizontal="center" vertical="center" wrapText="1"/>
    </xf>
    <xf numFmtId="0" fontId="51" fillId="0" borderId="16" xfId="76" applyFont="1" applyFill="1" applyBorder="1" applyAlignment="1">
      <alignment horizontal="center" vertical="center" wrapText="1"/>
    </xf>
    <xf numFmtId="0" fontId="1" fillId="0" borderId="13" xfId="219" applyFont="1" applyBorder="1" applyAlignment="1">
      <alignment horizontal="center" vertical="center" wrapText="1"/>
    </xf>
    <xf numFmtId="0" fontId="1" fillId="0" borderId="20" xfId="219" applyFont="1" applyFill="1" applyBorder="1" applyAlignment="1">
      <alignment horizontal="center" vertical="center" wrapText="1"/>
    </xf>
    <xf numFmtId="0" fontId="1" fillId="0" borderId="22" xfId="219" applyFont="1" applyFill="1" applyBorder="1" applyAlignment="1">
      <alignment horizontal="center" vertical="center" wrapText="1"/>
    </xf>
    <xf numFmtId="0" fontId="1" fillId="0" borderId="18" xfId="219" applyFont="1" applyFill="1" applyBorder="1" applyAlignment="1">
      <alignment horizontal="center" vertical="center" wrapText="1"/>
    </xf>
    <xf numFmtId="0" fontId="1" fillId="0" borderId="19" xfId="219" applyFont="1" applyFill="1" applyBorder="1" applyAlignment="1">
      <alignment horizontal="center" vertical="center" wrapText="1"/>
    </xf>
    <xf numFmtId="49" fontId="56" fillId="0" borderId="10" xfId="0" applyNumberFormat="1" applyFont="1" applyFill="1" applyBorder="1" applyAlignment="1">
      <alignment horizontal="center" vertical="center" wrapText="1"/>
    </xf>
    <xf numFmtId="0" fontId="56" fillId="0" borderId="10" xfId="0" applyFont="1" applyFill="1" applyBorder="1" applyAlignment="1">
      <alignment horizontal="left" vertical="center" wrapText="1"/>
    </xf>
    <xf numFmtId="0" fontId="29" fillId="0" borderId="0" xfId="0" applyFont="1" applyFill="1" applyAlignment="1">
      <alignment horizontal="center"/>
    </xf>
    <xf numFmtId="0" fontId="56" fillId="0" borderId="0" xfId="183" applyFont="1" applyFill="1" applyAlignment="1">
      <alignment horizontal="center" vertical="center"/>
    </xf>
    <xf numFmtId="0" fontId="51" fillId="0" borderId="0" xfId="183" applyFont="1" applyFill="1" applyAlignment="1">
      <alignment horizontal="center" vertical="top"/>
    </xf>
    <xf numFmtId="0" fontId="51" fillId="0" borderId="0" xfId="76" applyFont="1" applyFill="1" applyAlignment="1">
      <alignment horizontal="center"/>
    </xf>
    <xf numFmtId="0" fontId="56" fillId="0" borderId="15" xfId="0" applyFont="1" applyFill="1" applyBorder="1" applyAlignment="1">
      <alignment horizontal="center" vertical="center" wrapText="1"/>
    </xf>
    <xf numFmtId="0" fontId="56" fillId="0" borderId="16" xfId="0" applyFont="1" applyFill="1" applyBorder="1" applyAlignment="1">
      <alignment horizontal="center" vertical="center" wrapText="1"/>
    </xf>
    <xf numFmtId="0" fontId="56" fillId="0" borderId="10" xfId="0" applyFont="1" applyFill="1" applyBorder="1" applyAlignment="1">
      <alignment horizontal="center" vertical="center" wrapText="1"/>
    </xf>
    <xf numFmtId="0" fontId="56" fillId="0" borderId="14" xfId="0" applyFont="1" applyFill="1" applyBorder="1" applyAlignment="1">
      <alignment horizontal="center" vertical="center" wrapText="1"/>
    </xf>
    <xf numFmtId="0" fontId="56" fillId="0" borderId="11" xfId="0" applyFont="1" applyFill="1" applyBorder="1" applyAlignment="1">
      <alignment horizontal="center" vertical="center" wrapText="1"/>
    </xf>
    <xf numFmtId="49" fontId="56" fillId="0" borderId="14" xfId="0" applyNumberFormat="1" applyFont="1" applyFill="1" applyBorder="1" applyAlignment="1">
      <alignment horizontal="center" vertical="center" wrapText="1"/>
    </xf>
    <xf numFmtId="49" fontId="56" fillId="0" borderId="11" xfId="0" applyNumberFormat="1" applyFont="1" applyFill="1" applyBorder="1" applyAlignment="1">
      <alignment horizontal="center" vertical="center" wrapText="1"/>
    </xf>
    <xf numFmtId="0" fontId="51" fillId="0" borderId="0" xfId="76" applyFont="1" applyFill="1" applyAlignment="1">
      <alignment horizontal="left" vertical="center" wrapText="1"/>
    </xf>
    <xf numFmtId="0" fontId="52" fillId="0" borderId="0" xfId="76" applyFont="1" applyAlignment="1">
      <alignment horizontal="center" wrapText="1"/>
    </xf>
    <xf numFmtId="0" fontId="51" fillId="0" borderId="0" xfId="183" applyFont="1" applyAlignment="1">
      <alignment horizontal="center" vertical="top"/>
    </xf>
    <xf numFmtId="0" fontId="56" fillId="0" borderId="14" xfId="183" applyFont="1" applyFill="1" applyBorder="1" applyAlignment="1">
      <alignment horizontal="center" vertical="center" wrapText="1"/>
    </xf>
    <xf numFmtId="0" fontId="56" fillId="0" borderId="13" xfId="183" applyFont="1" applyFill="1" applyBorder="1" applyAlignment="1">
      <alignment horizontal="center" vertical="center" wrapText="1"/>
    </xf>
    <xf numFmtId="0" fontId="56" fillId="0" borderId="11" xfId="183" applyFont="1" applyFill="1" applyBorder="1" applyAlignment="1">
      <alignment horizontal="center" vertical="center" wrapText="1"/>
    </xf>
    <xf numFmtId="0" fontId="56" fillId="0" borderId="10" xfId="183" applyFont="1" applyFill="1" applyBorder="1" applyAlignment="1">
      <alignment horizontal="center" vertical="center" wrapText="1"/>
    </xf>
    <xf numFmtId="0" fontId="1" fillId="0" borderId="14" xfId="219" applyFont="1" applyFill="1" applyBorder="1" applyAlignment="1">
      <alignment horizontal="center" vertical="center" wrapText="1"/>
    </xf>
    <xf numFmtId="0" fontId="1" fillId="0" borderId="13" xfId="219" applyFont="1" applyFill="1" applyBorder="1" applyAlignment="1">
      <alignment horizontal="center" vertical="center" wrapText="1"/>
    </xf>
    <xf numFmtId="0" fontId="1" fillId="0" borderId="11" xfId="219" applyFont="1" applyFill="1" applyBorder="1" applyAlignment="1">
      <alignment horizontal="center" vertical="center" wrapText="1"/>
    </xf>
    <xf numFmtId="0" fontId="51" fillId="0" borderId="10" xfId="76" applyFont="1" applyFill="1" applyBorder="1" applyAlignment="1">
      <alignment horizontal="center" vertical="center"/>
    </xf>
    <xf numFmtId="0" fontId="1" fillId="0" borderId="10" xfId="219" applyFont="1" applyFill="1" applyBorder="1" applyAlignment="1">
      <alignment horizontal="center" vertical="center" wrapText="1"/>
    </xf>
    <xf numFmtId="0" fontId="27" fillId="0" borderId="12" xfId="219" applyFont="1" applyBorder="1" applyAlignment="1">
      <alignment horizontal="center" vertical="center"/>
    </xf>
    <xf numFmtId="0" fontId="51" fillId="0" borderId="20" xfId="76" applyFont="1" applyFill="1" applyBorder="1" applyAlignment="1">
      <alignment horizontal="center" vertical="center" wrapText="1"/>
    </xf>
    <xf numFmtId="0" fontId="51" fillId="0" borderId="22" xfId="76" applyFont="1" applyFill="1" applyBorder="1" applyAlignment="1">
      <alignment horizontal="center" vertical="center" wrapText="1"/>
    </xf>
    <xf numFmtId="0" fontId="51" fillId="0" borderId="18" xfId="76" applyFont="1" applyFill="1" applyBorder="1" applyAlignment="1">
      <alignment horizontal="center" vertical="center" wrapText="1"/>
    </xf>
    <xf numFmtId="0" fontId="51" fillId="0" borderId="19" xfId="76" applyFont="1" applyFill="1" applyBorder="1" applyAlignment="1">
      <alignment horizontal="center" vertical="center" wrapText="1"/>
    </xf>
    <xf numFmtId="0" fontId="2" fillId="0" borderId="0" xfId="0" applyFont="1" applyFill="1" applyAlignment="1">
      <alignment horizontal="center" vertical="center"/>
    </xf>
    <xf numFmtId="0" fontId="57" fillId="0" borderId="0" xfId="183" applyFont="1" applyAlignment="1">
      <alignment horizontal="center" vertical="center"/>
    </xf>
    <xf numFmtId="0" fontId="29" fillId="0" borderId="20" xfId="76" applyFont="1" applyFill="1" applyBorder="1" applyAlignment="1">
      <alignment horizontal="center" vertical="center" wrapText="1"/>
    </xf>
    <xf numFmtId="0" fontId="29" fillId="0" borderId="18" xfId="76" applyFont="1" applyFill="1" applyBorder="1" applyAlignment="1">
      <alignment horizontal="center" vertical="center" wrapText="1"/>
    </xf>
    <xf numFmtId="0" fontId="61" fillId="0" borderId="0" xfId="76" applyFont="1" applyFill="1" applyBorder="1" applyAlignment="1">
      <alignment horizontal="center"/>
    </xf>
    <xf numFmtId="0" fontId="29" fillId="0" borderId="10" xfId="0" applyFont="1" applyFill="1" applyBorder="1" applyAlignment="1">
      <alignment horizontal="center" vertical="center" wrapText="1"/>
    </xf>
    <xf numFmtId="0" fontId="29" fillId="0" borderId="20" xfId="0" applyFont="1" applyFill="1" applyBorder="1" applyAlignment="1">
      <alignment horizontal="center" vertical="center" wrapText="1"/>
    </xf>
    <xf numFmtId="0" fontId="29" fillId="0" borderId="21" xfId="0" applyFont="1" applyFill="1" applyBorder="1" applyAlignment="1">
      <alignment horizontal="center" vertical="center" wrapText="1"/>
    </xf>
    <xf numFmtId="0" fontId="29" fillId="0" borderId="22" xfId="0" applyFont="1" applyFill="1" applyBorder="1" applyAlignment="1">
      <alignment horizontal="center" vertical="center" wrapText="1"/>
    </xf>
    <xf numFmtId="0" fontId="29" fillId="0" borderId="18" xfId="0" applyFont="1" applyFill="1" applyBorder="1" applyAlignment="1">
      <alignment horizontal="center" vertical="center" wrapText="1"/>
    </xf>
    <xf numFmtId="0" fontId="29" fillId="0" borderId="12" xfId="0" applyFont="1" applyFill="1" applyBorder="1" applyAlignment="1">
      <alignment horizontal="center" vertical="center" wrapText="1"/>
    </xf>
    <xf numFmtId="0" fontId="29" fillId="0" borderId="19" xfId="0" applyFont="1" applyFill="1" applyBorder="1" applyAlignment="1">
      <alignment horizontal="center" vertical="center" wrapText="1"/>
    </xf>
    <xf numFmtId="0" fontId="29" fillId="0" borderId="14" xfId="0" applyFont="1" applyFill="1" applyBorder="1" applyAlignment="1">
      <alignment horizontal="center" vertical="center" wrapText="1"/>
    </xf>
    <xf numFmtId="0" fontId="29" fillId="0" borderId="13" xfId="0" applyFont="1" applyFill="1" applyBorder="1" applyAlignment="1">
      <alignment horizontal="center" vertical="center" wrapText="1"/>
    </xf>
    <xf numFmtId="0" fontId="29" fillId="0" borderId="11" xfId="0" applyFont="1" applyFill="1" applyBorder="1" applyAlignment="1">
      <alignment horizontal="center" vertical="center" wrapText="1"/>
    </xf>
    <xf numFmtId="0" fontId="1" fillId="0" borderId="0" xfId="76" applyFont="1" applyFill="1" applyAlignment="1">
      <alignment horizontal="center"/>
    </xf>
    <xf numFmtId="0" fontId="51" fillId="0" borderId="15" xfId="76" applyFont="1" applyBorder="1" applyAlignment="1">
      <alignment horizontal="center" vertical="center" wrapText="1"/>
    </xf>
    <xf numFmtId="0" fontId="51" fillId="0" borderId="17" xfId="76" applyFont="1" applyBorder="1" applyAlignment="1">
      <alignment horizontal="center" vertical="center" wrapText="1"/>
    </xf>
    <xf numFmtId="0" fontId="51" fillId="0" borderId="16" xfId="76" applyFont="1" applyBorder="1" applyAlignment="1">
      <alignment horizontal="center" vertical="center" wrapText="1"/>
    </xf>
    <xf numFmtId="0" fontId="51" fillId="0" borderId="14" xfId="76" applyFont="1" applyBorder="1" applyAlignment="1">
      <alignment horizontal="center" vertical="center" wrapText="1"/>
    </xf>
    <xf numFmtId="0" fontId="51" fillId="0" borderId="11" xfId="76" applyFont="1" applyBorder="1" applyAlignment="1">
      <alignment horizontal="center" vertical="center" wrapText="1"/>
    </xf>
    <xf numFmtId="0" fontId="51" fillId="0" borderId="10" xfId="183" applyFont="1" applyBorder="1" applyAlignment="1">
      <alignment horizontal="center" vertical="center" wrapText="1"/>
    </xf>
    <xf numFmtId="0" fontId="51" fillId="0" borderId="14" xfId="183" applyFont="1" applyBorder="1" applyAlignment="1">
      <alignment horizontal="center" vertical="center" wrapText="1"/>
    </xf>
    <xf numFmtId="0" fontId="51" fillId="0" borderId="11" xfId="183" applyFont="1" applyBorder="1" applyAlignment="1">
      <alignment horizontal="center" vertical="center" wrapText="1"/>
    </xf>
    <xf numFmtId="0" fontId="29" fillId="0" borderId="14" xfId="219" applyFont="1" applyBorder="1" applyAlignment="1">
      <alignment horizontal="center" vertical="center" wrapText="1"/>
    </xf>
    <xf numFmtId="0" fontId="29" fillId="0" borderId="13" xfId="219" applyFont="1" applyBorder="1" applyAlignment="1">
      <alignment horizontal="center" vertical="center" wrapText="1"/>
    </xf>
    <xf numFmtId="0" fontId="29" fillId="0" borderId="11" xfId="219" applyFont="1" applyBorder="1" applyAlignment="1">
      <alignment horizontal="center" vertical="center" wrapText="1"/>
    </xf>
    <xf numFmtId="0" fontId="51" fillId="0" borderId="13" xfId="183" applyFont="1" applyBorder="1" applyAlignment="1">
      <alignment horizontal="center" vertical="center" wrapText="1"/>
    </xf>
    <xf numFmtId="0" fontId="2" fillId="0" borderId="0" xfId="76" applyFont="1" applyFill="1" applyAlignment="1">
      <alignment horizontal="center" vertical="center"/>
    </xf>
    <xf numFmtId="0" fontId="1" fillId="0" borderId="0" xfId="76" applyFont="1" applyFill="1" applyAlignment="1">
      <alignment horizontal="center" vertical="center"/>
    </xf>
    <xf numFmtId="0" fontId="29" fillId="0" borderId="10" xfId="219" applyFont="1" applyBorder="1" applyAlignment="1">
      <alignment horizontal="center" vertical="center" wrapText="1"/>
    </xf>
    <xf numFmtId="0" fontId="51" fillId="0" borderId="20" xfId="183" applyFont="1" applyBorder="1" applyAlignment="1">
      <alignment horizontal="center" vertical="center" wrapText="1"/>
    </xf>
    <xf numFmtId="0" fontId="51" fillId="0" borderId="22" xfId="183" applyFont="1" applyBorder="1" applyAlignment="1">
      <alignment horizontal="center" vertical="center" wrapText="1"/>
    </xf>
    <xf numFmtId="0" fontId="51" fillId="0" borderId="23" xfId="183" applyFont="1" applyBorder="1" applyAlignment="1">
      <alignment horizontal="center" vertical="center" wrapText="1"/>
    </xf>
    <xf numFmtId="0" fontId="51" fillId="0" borderId="24" xfId="183" applyFont="1" applyBorder="1" applyAlignment="1">
      <alignment horizontal="center" vertical="center" wrapText="1"/>
    </xf>
    <xf numFmtId="0" fontId="64" fillId="0" borderId="0" xfId="76" applyFont="1" applyAlignment="1">
      <alignment horizontal="center" wrapText="1"/>
    </xf>
    <xf numFmtId="0" fontId="51" fillId="0" borderId="10" xfId="116" applyFont="1" applyFill="1" applyBorder="1" applyAlignment="1">
      <alignment horizontal="center" vertical="center" wrapText="1"/>
    </xf>
    <xf numFmtId="0" fontId="60" fillId="0" borderId="10" xfId="82" applyFont="1" applyBorder="1" applyAlignment="1">
      <alignment horizontal="center" vertical="center"/>
    </xf>
    <xf numFmtId="0" fontId="53" fillId="0" borderId="0" xfId="80" applyFont="1" applyFill="1" applyBorder="1" applyAlignment="1">
      <alignment horizontal="center" vertical="center" wrapText="1"/>
    </xf>
    <xf numFmtId="0" fontId="27" fillId="0" borderId="0" xfId="77" applyFont="1" applyAlignment="1">
      <alignment horizontal="center" vertical="center" wrapText="1"/>
    </xf>
  </cellXfs>
  <cellStyles count="276">
    <cellStyle name="20% - Акцент1" xfId="1" builtinId="30" customBuiltin="1"/>
    <cellStyle name="20% - Акцент1 2" xfId="2"/>
    <cellStyle name="20% - Акцент2" xfId="3" builtinId="34" customBuiltin="1"/>
    <cellStyle name="20% - Акцент2 2" xfId="4"/>
    <cellStyle name="20% - Акцент3" xfId="5" builtinId="38" customBuiltin="1"/>
    <cellStyle name="20% - Акцент3 2" xfId="6"/>
    <cellStyle name="20% - Акцент4" xfId="7" builtinId="42" customBuiltin="1"/>
    <cellStyle name="20% - Акцент4 2" xfId="8"/>
    <cellStyle name="20% - Акцент5" xfId="9" builtinId="46" customBuiltin="1"/>
    <cellStyle name="20% - Акцент5 2" xfId="10"/>
    <cellStyle name="20% - Акцент6" xfId="11" builtinId="50" customBuiltin="1"/>
    <cellStyle name="20% - Акцент6 2" xfId="12"/>
    <cellStyle name="40% - Акцент1" xfId="13" builtinId="31" customBuiltin="1"/>
    <cellStyle name="40% - Акцент1 2" xfId="14"/>
    <cellStyle name="40% - Акцент2" xfId="15" builtinId="35" customBuiltin="1"/>
    <cellStyle name="40% - Акцент2 2" xfId="16"/>
    <cellStyle name="40% - Акцент3" xfId="17" builtinId="39" customBuiltin="1"/>
    <cellStyle name="40% - Акцент3 2" xfId="18"/>
    <cellStyle name="40% - Акцент4" xfId="19" builtinId="43" customBuiltin="1"/>
    <cellStyle name="40% - Акцент4 2" xfId="20"/>
    <cellStyle name="40% - Акцент5" xfId="21" builtinId="47" customBuiltin="1"/>
    <cellStyle name="40% - Акцент5 2" xfId="22"/>
    <cellStyle name="40% - Акцент6" xfId="23" builtinId="51" customBuiltin="1"/>
    <cellStyle name="40% - Акцент6 2" xfId="24"/>
    <cellStyle name="60% - Акцент1" xfId="25" builtinId="32" customBuiltin="1"/>
    <cellStyle name="60% - Акцент1 2" xfId="26"/>
    <cellStyle name="60% - Акцент2" xfId="27" builtinId="36" customBuiltin="1"/>
    <cellStyle name="60% - Акцент2 2" xfId="28"/>
    <cellStyle name="60% - Акцент3" xfId="29" builtinId="40" customBuiltin="1"/>
    <cellStyle name="60% - Акцент3 2" xfId="30"/>
    <cellStyle name="60% - Акцент4" xfId="31" builtinId="44" customBuiltin="1"/>
    <cellStyle name="60% - Акцент4 2" xfId="32"/>
    <cellStyle name="60% - Акцент5" xfId="33" builtinId="48" customBuiltin="1"/>
    <cellStyle name="60% - Акцент5 2" xfId="34"/>
    <cellStyle name="60% - Акцент6" xfId="35" builtinId="52" customBuiltin="1"/>
    <cellStyle name="60% - Акцент6 2" xfId="36"/>
    <cellStyle name="Normal 2" xfId="37"/>
    <cellStyle name="Акцент1" xfId="38" builtinId="29" customBuiltin="1"/>
    <cellStyle name="Акцент1 2" xfId="39"/>
    <cellStyle name="Акцент2" xfId="40" builtinId="33" customBuiltin="1"/>
    <cellStyle name="Акцент2 2" xfId="41"/>
    <cellStyle name="Акцент3" xfId="42" builtinId="37" customBuiltin="1"/>
    <cellStyle name="Акцент3 2" xfId="43"/>
    <cellStyle name="Акцент4" xfId="44" builtinId="41" customBuiltin="1"/>
    <cellStyle name="Акцент4 2" xfId="45"/>
    <cellStyle name="Акцент5" xfId="46" builtinId="45" customBuiltin="1"/>
    <cellStyle name="Акцент5 2" xfId="47"/>
    <cellStyle name="Акцент6" xfId="48" builtinId="49" customBuiltin="1"/>
    <cellStyle name="Акцент6 2" xfId="49"/>
    <cellStyle name="Ввод " xfId="50" builtinId="20" customBuiltin="1"/>
    <cellStyle name="Ввод  2" xfId="51"/>
    <cellStyle name="Вывод" xfId="52" builtinId="21" customBuiltin="1"/>
    <cellStyle name="Вывод 2" xfId="53"/>
    <cellStyle name="Вычисление" xfId="54" builtinId="22" customBuiltin="1"/>
    <cellStyle name="Вычисление 2" xfId="55"/>
    <cellStyle name="Заголовок 1" xfId="56" builtinId="16" customBuiltin="1"/>
    <cellStyle name="Заголовок 1 2" xfId="57"/>
    <cellStyle name="Заголовок 2" xfId="58" builtinId="17" customBuiltin="1"/>
    <cellStyle name="Заголовок 2 2" xfId="59"/>
    <cellStyle name="Заголовок 3" xfId="60" builtinId="18" customBuiltin="1"/>
    <cellStyle name="Заголовок 3 2" xfId="61"/>
    <cellStyle name="Заголовок 4" xfId="62" builtinId="19" customBuiltin="1"/>
    <cellStyle name="Заголовок 4 2" xfId="63"/>
    <cellStyle name="Итог" xfId="64" builtinId="25" customBuiltin="1"/>
    <cellStyle name="Итог 2" xfId="65"/>
    <cellStyle name="Контрольная ячейка" xfId="66" builtinId="23" customBuiltin="1"/>
    <cellStyle name="Контрольная ячейка 2" xfId="67"/>
    <cellStyle name="Название" xfId="68" builtinId="15" customBuiltin="1"/>
    <cellStyle name="Название 2" xfId="69"/>
    <cellStyle name="Нейтральный" xfId="70" builtinId="28" customBuiltin="1"/>
    <cellStyle name="Нейтральный 2" xfId="71"/>
    <cellStyle name="Обычный" xfId="0" builtinId="0"/>
    <cellStyle name="Обычный 10" xfId="274"/>
    <cellStyle name="Обычный 12 2" xfId="72"/>
    <cellStyle name="Обычный 2" xfId="73"/>
    <cellStyle name="Обычный 2 26 2" xfId="74"/>
    <cellStyle name="Обычный 2 4" xfId="75"/>
    <cellStyle name="Обычный 3" xfId="76"/>
    <cellStyle name="Обычный 3 2" xfId="77"/>
    <cellStyle name="Обычный 3 2 2 2" xfId="78"/>
    <cellStyle name="Обычный 3 21" xfId="79"/>
    <cellStyle name="Обычный 4" xfId="80"/>
    <cellStyle name="Обычный 4 2" xfId="81"/>
    <cellStyle name="Обычный 5" xfId="82"/>
    <cellStyle name="Обычный 6" xfId="83"/>
    <cellStyle name="Обычный 6 2" xfId="84"/>
    <cellStyle name="Обычный 6 2 2" xfId="85"/>
    <cellStyle name="Обычный 6 2 2 2" xfId="86"/>
    <cellStyle name="Обычный 6 2 2 2 2" xfId="87"/>
    <cellStyle name="Обычный 6 2 2 2 2 2" xfId="88"/>
    <cellStyle name="Обычный 6 2 2 2 2 2 2" xfId="89"/>
    <cellStyle name="Обычный 6 2 2 2 2 2 3" xfId="90"/>
    <cellStyle name="Обычный 6 2 2 2 2 3" xfId="91"/>
    <cellStyle name="Обычный 6 2 2 2 2 4" xfId="92"/>
    <cellStyle name="Обычный 6 2 2 2 3" xfId="93"/>
    <cellStyle name="Обычный 6 2 2 2 3 2" xfId="94"/>
    <cellStyle name="Обычный 6 2 2 2 3 3" xfId="95"/>
    <cellStyle name="Обычный 6 2 2 2 4" xfId="96"/>
    <cellStyle name="Обычный 6 2 2 2 5" xfId="97"/>
    <cellStyle name="Обычный 6 2 2 3" xfId="98"/>
    <cellStyle name="Обычный 6 2 2 3 2" xfId="99"/>
    <cellStyle name="Обычный 6 2 2 3 2 2" xfId="100"/>
    <cellStyle name="Обычный 6 2 2 3 2 3" xfId="101"/>
    <cellStyle name="Обычный 6 2 2 3 3" xfId="102"/>
    <cellStyle name="Обычный 6 2 2 3 4" xfId="103"/>
    <cellStyle name="Обычный 6 2 2 4" xfId="104"/>
    <cellStyle name="Обычный 6 2 2 4 2" xfId="105"/>
    <cellStyle name="Обычный 6 2 2 4 2 2" xfId="106"/>
    <cellStyle name="Обычный 6 2 2 4 2 3" xfId="107"/>
    <cellStyle name="Обычный 6 2 2 4 3" xfId="108"/>
    <cellStyle name="Обычный 6 2 2 4 4" xfId="109"/>
    <cellStyle name="Обычный 6 2 2 5" xfId="110"/>
    <cellStyle name="Обычный 6 2 2 5 2" xfId="111"/>
    <cellStyle name="Обычный 6 2 2 5 3" xfId="112"/>
    <cellStyle name="Обычный 6 2 2 6" xfId="113"/>
    <cellStyle name="Обычный 6 2 2 7" xfId="114"/>
    <cellStyle name="Обычный 6 2 2 8" xfId="115"/>
    <cellStyle name="Обычный 6 2 3" xfId="116"/>
    <cellStyle name="Обычный 6 2 3 2" xfId="117"/>
    <cellStyle name="Обычный 6 2 3 2 2" xfId="118"/>
    <cellStyle name="Обычный 6 2 3 2 2 2" xfId="119"/>
    <cellStyle name="Обычный 6 2 3 2 2 2 2" xfId="120"/>
    <cellStyle name="Обычный 6 2 3 2 2 2 3" xfId="121"/>
    <cellStyle name="Обычный 6 2 3 2 2 3" xfId="122"/>
    <cellStyle name="Обычный 6 2 3 2 2 4" xfId="123"/>
    <cellStyle name="Обычный 6 2 3 2 3" xfId="124"/>
    <cellStyle name="Обычный 6 2 3 2 3 2" xfId="125"/>
    <cellStyle name="Обычный 6 2 3 2 3 3" xfId="126"/>
    <cellStyle name="Обычный 6 2 3 2 4" xfId="127"/>
    <cellStyle name="Обычный 6 2 3 2 5" xfId="128"/>
    <cellStyle name="Обычный 6 2 3 3" xfId="129"/>
    <cellStyle name="Обычный 6 2 3 3 2" xfId="130"/>
    <cellStyle name="Обычный 6 2 3 3 2 2" xfId="131"/>
    <cellStyle name="Обычный 6 2 3 3 2 3" xfId="132"/>
    <cellStyle name="Обычный 6 2 3 3 3" xfId="133"/>
    <cellStyle name="Обычный 6 2 3 3 4" xfId="134"/>
    <cellStyle name="Обычный 6 2 3 4" xfId="135"/>
    <cellStyle name="Обычный 6 2 3 4 2" xfId="136"/>
    <cellStyle name="Обычный 6 2 3 4 2 2" xfId="137"/>
    <cellStyle name="Обычный 6 2 3 4 2 3" xfId="138"/>
    <cellStyle name="Обычный 6 2 3 4 3" xfId="139"/>
    <cellStyle name="Обычный 6 2 3 4 4" xfId="140"/>
    <cellStyle name="Обычный 6 2 3 5" xfId="141"/>
    <cellStyle name="Обычный 6 2 3 5 2" xfId="142"/>
    <cellStyle name="Обычный 6 2 3 5 3" xfId="143"/>
    <cellStyle name="Обычный 6 2 3 6" xfId="144"/>
    <cellStyle name="Обычный 6 2 3 7" xfId="145"/>
    <cellStyle name="Обычный 6 2 3 8" xfId="146"/>
    <cellStyle name="Обычный 6 2 4" xfId="147"/>
    <cellStyle name="Обычный 6 2 4 2" xfId="148"/>
    <cellStyle name="Обычный 6 2 4 2 2" xfId="149"/>
    <cellStyle name="Обычный 6 2 4 2 3" xfId="150"/>
    <cellStyle name="Обычный 6 2 4 3" xfId="151"/>
    <cellStyle name="Обычный 6 2 4 4" xfId="152"/>
    <cellStyle name="Обычный 6 2 5" xfId="153"/>
    <cellStyle name="Обычный 6 2 5 2" xfId="154"/>
    <cellStyle name="Обычный 6 2 5 2 2" xfId="155"/>
    <cellStyle name="Обычный 6 2 5 2 3" xfId="156"/>
    <cellStyle name="Обычный 6 2 5 3" xfId="157"/>
    <cellStyle name="Обычный 6 2 5 4" xfId="158"/>
    <cellStyle name="Обычный 6 2 6" xfId="159"/>
    <cellStyle name="Обычный 6 2 6 2" xfId="160"/>
    <cellStyle name="Обычный 6 2 6 3" xfId="161"/>
    <cellStyle name="Обычный 6 2 7" xfId="162"/>
    <cellStyle name="Обычный 6 2 8" xfId="163"/>
    <cellStyle name="Обычный 6 2 9" xfId="164"/>
    <cellStyle name="Обычный 6 3" xfId="165"/>
    <cellStyle name="Обычный 6 3 2" xfId="166"/>
    <cellStyle name="Обычный 6 3 2 2" xfId="167"/>
    <cellStyle name="Обычный 6 3 2 3" xfId="168"/>
    <cellStyle name="Обычный 6 3 3" xfId="169"/>
    <cellStyle name="Обычный 6 3 4" xfId="170"/>
    <cellStyle name="Обычный 6 4" xfId="171"/>
    <cellStyle name="Обычный 6 4 2" xfId="172"/>
    <cellStyle name="Обычный 6 4 2 2" xfId="173"/>
    <cellStyle name="Обычный 6 4 2 3" xfId="174"/>
    <cellStyle name="Обычный 6 4 3" xfId="175"/>
    <cellStyle name="Обычный 6 4 4" xfId="176"/>
    <cellStyle name="Обычный 6 5" xfId="177"/>
    <cellStyle name="Обычный 6 5 2" xfId="178"/>
    <cellStyle name="Обычный 6 5 3" xfId="179"/>
    <cellStyle name="Обычный 6 6" xfId="180"/>
    <cellStyle name="Обычный 6 7" xfId="181"/>
    <cellStyle name="Обычный 6 8" xfId="182"/>
    <cellStyle name="Обычный 7" xfId="183"/>
    <cellStyle name="Обычный 7 2" xfId="184"/>
    <cellStyle name="Обычный 7 2 2" xfId="185"/>
    <cellStyle name="Обычный 7 2 2 2" xfId="186"/>
    <cellStyle name="Обычный 7 2 2 2 2" xfId="187"/>
    <cellStyle name="Обычный 7 2 2 2 3" xfId="188"/>
    <cellStyle name="Обычный 7 2 2 3" xfId="189"/>
    <cellStyle name="Обычный 7 2 2 4" xfId="190"/>
    <cellStyle name="Обычный 7 2 3" xfId="191"/>
    <cellStyle name="Обычный 7 2 3 2" xfId="192"/>
    <cellStyle name="Обычный 7 2 3 2 2" xfId="193"/>
    <cellStyle name="Обычный 7 2 3 2 3" xfId="194"/>
    <cellStyle name="Обычный 7 2 3 3" xfId="195"/>
    <cellStyle name="Обычный 7 2 3 4" xfId="196"/>
    <cellStyle name="Обычный 7 2 4" xfId="197"/>
    <cellStyle name="Обычный 7 2 4 2" xfId="198"/>
    <cellStyle name="Обычный 7 2 4 3" xfId="199"/>
    <cellStyle name="Обычный 7 2 5" xfId="200"/>
    <cellStyle name="Обычный 7 2 6" xfId="201"/>
    <cellStyle name="Обычный 7 2 7" xfId="202"/>
    <cellStyle name="Обычный 8" xfId="203"/>
    <cellStyle name="Обычный 9" xfId="204"/>
    <cellStyle name="Обычный 9 2" xfId="205"/>
    <cellStyle name="Обычный 9 2 2" xfId="206"/>
    <cellStyle name="Обычный 9 2 2 2" xfId="207"/>
    <cellStyle name="Обычный 9 2 2 3" xfId="208"/>
    <cellStyle name="Обычный 9 2 2 4" xfId="209"/>
    <cellStyle name="Обычный 9 2 3" xfId="210"/>
    <cellStyle name="Обычный 9 2 4" xfId="211"/>
    <cellStyle name="Обычный 9 3" xfId="212"/>
    <cellStyle name="Обычный 9 3 2" xfId="213"/>
    <cellStyle name="Обычный 9 3 3" xfId="214"/>
    <cellStyle name="Обычный 9 3 4" xfId="215"/>
    <cellStyle name="Обычный 9 4" xfId="216"/>
    <cellStyle name="Обычный 9 5" xfId="217"/>
    <cellStyle name="Обычный_Лист1" xfId="218"/>
    <cellStyle name="Обычный_Форматы по компаниям_last" xfId="219"/>
    <cellStyle name="Плохой" xfId="220" builtinId="27" customBuiltin="1"/>
    <cellStyle name="Плохой 2" xfId="221"/>
    <cellStyle name="Пояснение" xfId="222" builtinId="53" customBuiltin="1"/>
    <cellStyle name="Пояснение 2" xfId="223"/>
    <cellStyle name="Примечание" xfId="224" builtinId="10" customBuiltin="1"/>
    <cellStyle name="Примечание 2" xfId="225"/>
    <cellStyle name="Процентный 2" xfId="226"/>
    <cellStyle name="Процентный 3" xfId="227"/>
    <cellStyle name="Связанная ячейка" xfId="228" builtinId="24" customBuiltin="1"/>
    <cellStyle name="Связанная ячейка 2" xfId="229"/>
    <cellStyle name="Стиль 1" xfId="230"/>
    <cellStyle name="Текст предупреждения" xfId="231" builtinId="11" customBuiltin="1"/>
    <cellStyle name="Текст предупреждения 2" xfId="232"/>
    <cellStyle name="Финансовый" xfId="275" builtinId="3"/>
    <cellStyle name="Финансовый 2" xfId="233"/>
    <cellStyle name="Финансовый 2 2" xfId="234"/>
    <cellStyle name="Финансовый 2 2 2" xfId="235"/>
    <cellStyle name="Финансовый 2 2 2 2" xfId="236"/>
    <cellStyle name="Финансовый 2 2 2 2 2" xfId="237"/>
    <cellStyle name="Финансовый 2 2 2 3" xfId="238"/>
    <cellStyle name="Финансовый 2 2 3" xfId="239"/>
    <cellStyle name="Финансовый 2 2 4" xfId="240"/>
    <cellStyle name="Финансовый 2 3" xfId="241"/>
    <cellStyle name="Финансовый 2 3 2" xfId="242"/>
    <cellStyle name="Финансовый 2 3 2 2" xfId="243"/>
    <cellStyle name="Финансовый 2 3 2 3" xfId="244"/>
    <cellStyle name="Финансовый 2 3 3" xfId="245"/>
    <cellStyle name="Финансовый 2 3 4" xfId="246"/>
    <cellStyle name="Финансовый 2 4" xfId="247"/>
    <cellStyle name="Финансовый 2 4 2" xfId="248"/>
    <cellStyle name="Финансовый 2 4 3" xfId="249"/>
    <cellStyle name="Финансовый 2 5" xfId="250"/>
    <cellStyle name="Финансовый 2 6" xfId="251"/>
    <cellStyle name="Финансовый 2 7" xfId="252"/>
    <cellStyle name="Финансовый 3" xfId="253"/>
    <cellStyle name="Финансовый 3 2" xfId="254"/>
    <cellStyle name="Финансовый 3 2 2" xfId="255"/>
    <cellStyle name="Финансовый 3 2 2 2" xfId="256"/>
    <cellStyle name="Финансовый 3 2 2 3" xfId="257"/>
    <cellStyle name="Финансовый 3 2 3" xfId="258"/>
    <cellStyle name="Финансовый 3 2 4" xfId="259"/>
    <cellStyle name="Финансовый 3 3" xfId="260"/>
    <cellStyle name="Финансовый 3 3 2" xfId="261"/>
    <cellStyle name="Финансовый 3 3 2 2" xfId="262"/>
    <cellStyle name="Финансовый 3 3 2 3" xfId="263"/>
    <cellStyle name="Финансовый 3 3 3" xfId="264"/>
    <cellStyle name="Финансовый 3 3 4" xfId="265"/>
    <cellStyle name="Финансовый 3 4" xfId="266"/>
    <cellStyle name="Финансовый 3 4 2" xfId="267"/>
    <cellStyle name="Финансовый 3 4 3" xfId="268"/>
    <cellStyle name="Финансовый 3 5" xfId="269"/>
    <cellStyle name="Финансовый 3 6" xfId="270"/>
    <cellStyle name="Финансовый 3 7" xfId="271"/>
    <cellStyle name="Хороший" xfId="272" builtinId="26" customBuiltin="1"/>
    <cellStyle name="Хороший 2" xfId="27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BH90"/>
  <sheetViews>
    <sheetView view="pageBreakPreview" topLeftCell="A16" zoomScale="90" zoomScaleNormal="100" zoomScaleSheetLayoutView="90" workbookViewId="0">
      <selection activeCell="B15" sqref="B15:B18"/>
    </sheetView>
  </sheetViews>
  <sheetFormatPr defaultRowHeight="12"/>
  <cols>
    <col min="1" max="1" width="9.75" style="24" customWidth="1"/>
    <col min="2" max="2" width="69.125" style="24" customWidth="1"/>
    <col min="3" max="3" width="16.75" style="24" customWidth="1"/>
    <col min="4" max="9" width="8.125" style="24" customWidth="1"/>
    <col min="10" max="10" width="8.125" style="184" customWidth="1"/>
    <col min="11" max="11" width="8.125" style="24" customWidth="1"/>
    <col min="12" max="13" width="8.125" style="184" customWidth="1"/>
    <col min="14" max="21" width="8.125" style="24" customWidth="1"/>
    <col min="22" max="22" width="11.5" style="24" customWidth="1"/>
    <col min="23" max="47" width="8.125" style="24" customWidth="1"/>
    <col min="48" max="16384" width="9" style="24"/>
  </cols>
  <sheetData>
    <row r="1" spans="1:60" ht="18.75">
      <c r="A1" s="184"/>
      <c r="B1" s="184"/>
      <c r="C1" s="184"/>
      <c r="D1" s="184"/>
      <c r="E1" s="184"/>
      <c r="F1" s="184"/>
      <c r="G1" s="184"/>
      <c r="H1" s="184"/>
      <c r="I1" s="184"/>
      <c r="K1" s="184"/>
      <c r="N1" s="184"/>
      <c r="O1" s="184"/>
      <c r="P1" s="184"/>
      <c r="Q1" s="184"/>
      <c r="R1" s="184"/>
      <c r="S1" s="184"/>
      <c r="T1" s="184"/>
      <c r="U1" s="184"/>
      <c r="V1" s="184"/>
      <c r="W1" s="184"/>
      <c r="X1" s="184"/>
      <c r="Y1" s="184"/>
      <c r="Z1" s="184"/>
      <c r="AA1" s="184"/>
      <c r="AB1" s="184"/>
      <c r="AC1" s="184"/>
      <c r="AD1" s="184"/>
      <c r="AE1" s="184"/>
      <c r="AF1" s="184"/>
      <c r="AG1" s="184"/>
      <c r="AH1" s="184"/>
      <c r="AI1" s="184"/>
      <c r="AJ1" s="184"/>
      <c r="AK1" s="184"/>
      <c r="AL1" s="184"/>
      <c r="AM1" s="184"/>
      <c r="AN1" s="184"/>
      <c r="AO1" s="184"/>
      <c r="AP1" s="184"/>
      <c r="AQ1" s="184"/>
      <c r="AR1" s="184"/>
      <c r="AS1" s="184"/>
      <c r="AT1" s="184"/>
      <c r="AU1" s="151" t="s">
        <v>260</v>
      </c>
    </row>
    <row r="2" spans="1:60" ht="18.75">
      <c r="A2" s="184"/>
      <c r="B2" s="184"/>
      <c r="C2" s="184"/>
      <c r="D2" s="184"/>
      <c r="E2" s="184"/>
      <c r="F2" s="184"/>
      <c r="G2" s="184"/>
      <c r="H2" s="184"/>
      <c r="I2" s="184"/>
      <c r="J2" s="208"/>
      <c r="K2" s="379"/>
      <c r="L2" s="379"/>
      <c r="M2" s="379"/>
      <c r="N2" s="379"/>
      <c r="O2" s="192"/>
      <c r="P2" s="192"/>
      <c r="Q2" s="192"/>
      <c r="R2" s="184"/>
      <c r="S2" s="184"/>
      <c r="T2" s="184"/>
      <c r="U2" s="184"/>
      <c r="V2" s="184"/>
      <c r="W2" s="184"/>
      <c r="X2" s="184"/>
      <c r="Y2" s="184"/>
      <c r="Z2" s="184"/>
      <c r="AA2" s="184"/>
      <c r="AB2" s="184"/>
      <c r="AC2" s="184"/>
      <c r="AD2" s="184"/>
      <c r="AE2" s="184"/>
      <c r="AF2" s="184"/>
      <c r="AG2" s="184"/>
      <c r="AH2" s="184"/>
      <c r="AI2" s="184"/>
      <c r="AJ2" s="184"/>
      <c r="AK2" s="184"/>
      <c r="AL2" s="184"/>
      <c r="AM2" s="184"/>
      <c r="AN2" s="184"/>
      <c r="AO2" s="184"/>
      <c r="AP2" s="184"/>
      <c r="AQ2" s="184"/>
      <c r="AR2" s="184"/>
      <c r="AS2" s="184"/>
      <c r="AT2" s="184"/>
      <c r="AU2" s="152" t="s">
        <v>1</v>
      </c>
    </row>
    <row r="3" spans="1:60" ht="18.75">
      <c r="A3" s="184"/>
      <c r="B3" s="184"/>
      <c r="C3" s="184"/>
      <c r="D3" s="184"/>
      <c r="E3" s="184"/>
      <c r="F3" s="184"/>
      <c r="G3" s="184"/>
      <c r="H3" s="184"/>
      <c r="I3" s="184"/>
      <c r="J3" s="193"/>
      <c r="K3" s="193"/>
      <c r="L3" s="193"/>
      <c r="M3" s="193"/>
      <c r="N3" s="193"/>
      <c r="O3" s="193"/>
      <c r="P3" s="193"/>
      <c r="Q3" s="193"/>
      <c r="R3" s="184"/>
      <c r="S3" s="184"/>
      <c r="T3" s="184"/>
      <c r="U3" s="184"/>
      <c r="V3" s="184"/>
      <c r="W3" s="184"/>
      <c r="X3" s="184"/>
      <c r="Y3" s="184"/>
      <c r="Z3" s="184"/>
      <c r="AA3" s="184"/>
      <c r="AB3" s="184"/>
      <c r="AC3" s="184"/>
      <c r="AD3" s="184"/>
      <c r="AE3" s="184"/>
      <c r="AF3" s="184"/>
      <c r="AG3" s="184"/>
      <c r="AH3" s="184"/>
      <c r="AI3" s="184"/>
      <c r="AJ3" s="184"/>
      <c r="AK3" s="184"/>
      <c r="AL3" s="184"/>
      <c r="AM3" s="184"/>
      <c r="AN3" s="184"/>
      <c r="AO3" s="184"/>
      <c r="AP3" s="184"/>
      <c r="AQ3" s="184"/>
      <c r="AR3" s="184"/>
      <c r="AS3" s="184"/>
      <c r="AT3" s="184"/>
      <c r="AU3" s="152" t="s">
        <v>259</v>
      </c>
    </row>
    <row r="4" spans="1:60" ht="18.75">
      <c r="A4" s="380" t="s">
        <v>638</v>
      </c>
      <c r="B4" s="380"/>
      <c r="C4" s="380"/>
      <c r="D4" s="380"/>
      <c r="E4" s="380"/>
      <c r="F4" s="380"/>
      <c r="G4" s="380"/>
      <c r="H4" s="380"/>
      <c r="I4" s="380"/>
      <c r="J4" s="380"/>
      <c r="K4" s="380"/>
      <c r="L4" s="380"/>
      <c r="M4" s="380"/>
      <c r="N4" s="380"/>
      <c r="O4" s="380"/>
      <c r="P4" s="380"/>
      <c r="Q4" s="380"/>
      <c r="R4" s="380"/>
      <c r="S4" s="380"/>
      <c r="T4" s="380"/>
      <c r="U4" s="380"/>
      <c r="V4" s="380"/>
      <c r="W4" s="380"/>
      <c r="X4" s="380"/>
      <c r="Y4" s="380"/>
      <c r="Z4" s="380"/>
      <c r="AA4" s="380"/>
      <c r="AB4" s="380"/>
      <c r="AC4" s="380"/>
      <c r="AD4" s="380"/>
      <c r="AE4" s="380"/>
      <c r="AF4" s="380"/>
      <c r="AG4" s="380"/>
      <c r="AH4" s="380"/>
      <c r="AI4" s="380"/>
      <c r="AJ4" s="380"/>
      <c r="AK4" s="380"/>
      <c r="AL4" s="380"/>
      <c r="AM4" s="380"/>
      <c r="AN4" s="380"/>
      <c r="AO4" s="380"/>
      <c r="AP4" s="380"/>
      <c r="AQ4" s="380"/>
      <c r="AR4" s="380"/>
      <c r="AS4" s="380"/>
      <c r="AT4" s="380"/>
      <c r="AU4" s="380"/>
    </row>
    <row r="5" spans="1:60" ht="18.75">
      <c r="A5" s="376" t="s">
        <v>161</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c r="AB5" s="376"/>
      <c r="AC5" s="376"/>
      <c r="AD5" s="376"/>
      <c r="AE5" s="376"/>
      <c r="AF5" s="376"/>
      <c r="AG5" s="376"/>
      <c r="AH5" s="376"/>
      <c r="AI5" s="376"/>
      <c r="AJ5" s="376"/>
      <c r="AK5" s="376"/>
      <c r="AL5" s="376"/>
      <c r="AM5" s="376"/>
      <c r="AN5" s="376"/>
      <c r="AO5" s="376"/>
      <c r="AP5" s="376"/>
      <c r="AQ5" s="376"/>
      <c r="AR5" s="376"/>
      <c r="AS5" s="376"/>
      <c r="AT5" s="376"/>
      <c r="AU5" s="376"/>
    </row>
    <row r="6" spans="1:60" ht="15.75" customHeight="1">
      <c r="A6" s="184"/>
      <c r="B6" s="184"/>
      <c r="C6" s="184"/>
      <c r="D6" s="184"/>
      <c r="E6" s="184"/>
      <c r="F6" s="184"/>
      <c r="G6" s="184"/>
      <c r="H6" s="184"/>
      <c r="I6" s="184"/>
      <c r="K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c r="AP6" s="184"/>
      <c r="AQ6" s="184"/>
      <c r="AR6" s="184"/>
      <c r="AS6" s="184"/>
      <c r="AT6" s="184"/>
      <c r="AU6" s="184"/>
    </row>
    <row r="7" spans="1:60" ht="21.75" customHeight="1">
      <c r="A7" s="375" t="s">
        <v>678</v>
      </c>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375"/>
      <c r="AB7" s="375"/>
      <c r="AC7" s="375"/>
      <c r="AD7" s="375"/>
      <c r="AE7" s="375"/>
      <c r="AF7" s="375"/>
      <c r="AG7" s="375"/>
      <c r="AH7" s="375"/>
      <c r="AI7" s="375"/>
      <c r="AJ7" s="375"/>
      <c r="AK7" s="375"/>
      <c r="AL7" s="375"/>
      <c r="AM7" s="375"/>
      <c r="AN7" s="375"/>
      <c r="AO7" s="375"/>
      <c r="AP7" s="375"/>
      <c r="AQ7" s="375"/>
      <c r="AR7" s="375"/>
      <c r="AS7" s="375"/>
      <c r="AT7" s="375"/>
      <c r="AU7" s="375"/>
    </row>
    <row r="8" spans="1:60" ht="15.75" customHeight="1">
      <c r="A8" s="381" t="s">
        <v>306</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381"/>
      <c r="AB8" s="381"/>
      <c r="AC8" s="381"/>
      <c r="AD8" s="381"/>
      <c r="AE8" s="381"/>
      <c r="AF8" s="381"/>
      <c r="AG8" s="381"/>
      <c r="AH8" s="381"/>
      <c r="AI8" s="381"/>
      <c r="AJ8" s="381"/>
      <c r="AK8" s="381"/>
      <c r="AL8" s="381"/>
      <c r="AM8" s="381"/>
      <c r="AN8" s="381"/>
      <c r="AO8" s="381"/>
      <c r="AP8" s="381"/>
      <c r="AQ8" s="381"/>
      <c r="AR8" s="381"/>
      <c r="AS8" s="381"/>
      <c r="AT8" s="381"/>
      <c r="AU8" s="381"/>
    </row>
    <row r="9" spans="1:60">
      <c r="A9" s="184"/>
      <c r="B9" s="184"/>
      <c r="C9" s="184"/>
      <c r="D9" s="184"/>
      <c r="E9" s="184"/>
      <c r="F9" s="184"/>
      <c r="G9" s="184"/>
      <c r="H9" s="184"/>
      <c r="I9" s="184"/>
      <c r="K9" s="184"/>
      <c r="N9" s="184"/>
      <c r="O9" s="184"/>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c r="AP9" s="184"/>
      <c r="AQ9" s="184"/>
      <c r="AR9" s="184"/>
      <c r="AS9" s="184"/>
      <c r="AT9" s="184"/>
      <c r="AU9" s="184"/>
    </row>
    <row r="10" spans="1:60" ht="16.5" customHeight="1">
      <c r="A10" s="375" t="s">
        <v>679</v>
      </c>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c r="AJ10" s="375"/>
      <c r="AK10" s="375"/>
      <c r="AL10" s="375"/>
      <c r="AM10" s="375"/>
      <c r="AN10" s="375"/>
      <c r="AO10" s="375"/>
      <c r="AP10" s="375"/>
      <c r="AQ10" s="375"/>
      <c r="AR10" s="375"/>
      <c r="AS10" s="375"/>
      <c r="AT10" s="375"/>
      <c r="AU10" s="375"/>
    </row>
    <row r="11" spans="1:60" ht="15" customHeight="1">
      <c r="A11" s="194"/>
      <c r="B11" s="194"/>
      <c r="C11" s="194"/>
      <c r="D11" s="194"/>
      <c r="E11" s="194"/>
      <c r="F11" s="194"/>
      <c r="G11" s="194"/>
      <c r="H11" s="194"/>
      <c r="I11" s="194"/>
      <c r="J11" s="209"/>
      <c r="K11" s="194"/>
      <c r="L11" s="194"/>
      <c r="M11" s="194"/>
      <c r="N11" s="194"/>
      <c r="O11" s="194"/>
      <c r="P11" s="194"/>
      <c r="Q11" s="194"/>
      <c r="R11" s="161"/>
      <c r="S11" s="161"/>
      <c r="T11" s="161"/>
      <c r="U11" s="161"/>
      <c r="V11" s="161"/>
      <c r="W11" s="161"/>
      <c r="X11" s="161"/>
      <c r="Y11" s="161"/>
      <c r="Z11" s="161"/>
      <c r="AA11" s="161"/>
      <c r="AB11" s="161"/>
      <c r="AC11" s="161"/>
      <c r="AD11" s="161"/>
      <c r="AE11" s="161"/>
      <c r="AF11" s="161"/>
      <c r="AG11" s="161"/>
      <c r="AH11" s="161"/>
      <c r="AI11" s="161"/>
      <c r="AJ11" s="194"/>
      <c r="AK11" s="194"/>
      <c r="AL11" s="194"/>
      <c r="AM11" s="194"/>
      <c r="AN11" s="194"/>
      <c r="AO11" s="194"/>
      <c r="AP11" s="194"/>
      <c r="AQ11" s="194"/>
      <c r="AR11" s="194"/>
      <c r="AS11" s="194"/>
      <c r="AT11" s="194"/>
      <c r="AU11" s="194"/>
    </row>
    <row r="12" spans="1:60" s="40" customFormat="1" ht="15.75" customHeight="1">
      <c r="A12" s="377" t="s">
        <v>162</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377"/>
      <c r="AP12" s="377"/>
      <c r="AQ12" s="377"/>
      <c r="AR12" s="377"/>
      <c r="AS12" s="377"/>
      <c r="AT12" s="377"/>
      <c r="AU12" s="377"/>
      <c r="AV12" s="66"/>
      <c r="AW12" s="66"/>
      <c r="AX12" s="66"/>
      <c r="AY12" s="66"/>
      <c r="AZ12" s="66"/>
      <c r="BA12" s="66"/>
      <c r="BB12" s="66"/>
      <c r="BC12" s="66"/>
      <c r="BD12" s="66"/>
      <c r="BE12" s="66"/>
      <c r="BF12" s="66"/>
      <c r="BG12" s="66"/>
      <c r="BH12" s="66"/>
    </row>
    <row r="13" spans="1:60" s="40" customFormat="1" ht="15.75" customHeight="1">
      <c r="A13" s="378" t="s">
        <v>163</v>
      </c>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378"/>
      <c r="AB13" s="378"/>
      <c r="AC13" s="378"/>
      <c r="AD13" s="378"/>
      <c r="AE13" s="378"/>
      <c r="AF13" s="378"/>
      <c r="AG13" s="378"/>
      <c r="AH13" s="378"/>
      <c r="AI13" s="378"/>
      <c r="AJ13" s="378"/>
      <c r="AK13" s="378"/>
      <c r="AL13" s="378"/>
      <c r="AM13" s="378"/>
      <c r="AN13" s="378"/>
      <c r="AO13" s="378"/>
      <c r="AP13" s="378"/>
      <c r="AQ13" s="378"/>
      <c r="AR13" s="378"/>
      <c r="AS13" s="378"/>
      <c r="AT13" s="378"/>
      <c r="AU13" s="378"/>
      <c r="AV13" s="18"/>
      <c r="AW13" s="18"/>
      <c r="AX13" s="18"/>
      <c r="AY13" s="18"/>
      <c r="AZ13" s="18"/>
      <c r="BA13" s="18"/>
      <c r="BB13" s="18"/>
      <c r="BC13" s="18"/>
      <c r="BD13" s="18"/>
      <c r="BE13" s="18"/>
      <c r="BF13" s="18"/>
      <c r="BG13" s="18"/>
      <c r="BH13" s="18"/>
    </row>
    <row r="14" spans="1:60" s="40" customFormat="1" ht="15.75" customHeight="1">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c r="AP14" s="377"/>
      <c r="AQ14" s="377"/>
      <c r="AR14" s="377"/>
      <c r="AS14" s="377"/>
      <c r="AT14" s="377"/>
      <c r="AU14" s="377"/>
      <c r="AV14" s="66"/>
      <c r="AW14" s="66"/>
      <c r="AX14" s="66"/>
      <c r="AY14" s="66"/>
      <c r="AZ14" s="66"/>
      <c r="BA14" s="66"/>
      <c r="BB14" s="66"/>
      <c r="BC14" s="66"/>
      <c r="BD14" s="66"/>
      <c r="BE14" s="66"/>
      <c r="BF14" s="66"/>
      <c r="BG14" s="66"/>
      <c r="BH14" s="66"/>
    </row>
    <row r="15" spans="1:60" s="26" customFormat="1" ht="33.75" customHeight="1">
      <c r="A15" s="374" t="s">
        <v>173</v>
      </c>
      <c r="B15" s="374" t="s">
        <v>31</v>
      </c>
      <c r="C15" s="374" t="s">
        <v>310</v>
      </c>
      <c r="D15" s="374" t="s">
        <v>164</v>
      </c>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c r="AD15" s="374"/>
      <c r="AE15" s="374"/>
      <c r="AF15" s="374"/>
      <c r="AG15" s="374"/>
      <c r="AH15" s="374"/>
      <c r="AI15" s="374"/>
      <c r="AJ15" s="374"/>
      <c r="AK15" s="374"/>
      <c r="AL15" s="374"/>
      <c r="AM15" s="374"/>
      <c r="AN15" s="374"/>
      <c r="AO15" s="374"/>
      <c r="AP15" s="374"/>
      <c r="AQ15" s="374"/>
      <c r="AR15" s="374"/>
      <c r="AS15" s="374"/>
      <c r="AT15" s="374"/>
      <c r="AU15" s="374"/>
    </row>
    <row r="16" spans="1:60" ht="145.5" customHeight="1">
      <c r="A16" s="374"/>
      <c r="B16" s="374"/>
      <c r="C16" s="374"/>
      <c r="D16" s="374" t="s">
        <v>57</v>
      </c>
      <c r="E16" s="374"/>
      <c r="F16" s="374"/>
      <c r="G16" s="374"/>
      <c r="H16" s="374"/>
      <c r="I16" s="374"/>
      <c r="J16" s="383" t="s">
        <v>58</v>
      </c>
      <c r="K16" s="384"/>
      <c r="L16" s="384"/>
      <c r="M16" s="384"/>
      <c r="N16" s="384"/>
      <c r="O16" s="384"/>
      <c r="P16" s="384"/>
      <c r="Q16" s="385"/>
      <c r="R16" s="374" t="s">
        <v>51</v>
      </c>
      <c r="S16" s="374"/>
      <c r="T16" s="374"/>
      <c r="U16" s="374"/>
      <c r="V16" s="374"/>
      <c r="W16" s="374"/>
      <c r="X16" s="374" t="s">
        <v>52</v>
      </c>
      <c r="Y16" s="374"/>
      <c r="Z16" s="374"/>
      <c r="AA16" s="374"/>
      <c r="AB16" s="374"/>
      <c r="AC16" s="374"/>
      <c r="AD16" s="374" t="s">
        <v>33</v>
      </c>
      <c r="AE16" s="374"/>
      <c r="AF16" s="374"/>
      <c r="AG16" s="374"/>
      <c r="AH16" s="374"/>
      <c r="AI16" s="374"/>
      <c r="AJ16" s="374" t="s">
        <v>49</v>
      </c>
      <c r="AK16" s="374"/>
      <c r="AL16" s="374"/>
      <c r="AM16" s="374"/>
      <c r="AN16" s="374"/>
      <c r="AO16" s="374"/>
      <c r="AP16" s="374" t="s">
        <v>50</v>
      </c>
      <c r="AQ16" s="374"/>
      <c r="AR16" s="374"/>
      <c r="AS16" s="374"/>
      <c r="AT16" s="374"/>
      <c r="AU16" s="374"/>
    </row>
    <row r="17" spans="1:47" s="27" customFormat="1" ht="206.25" customHeight="1">
      <c r="A17" s="374"/>
      <c r="B17" s="374"/>
      <c r="C17" s="374"/>
      <c r="D17" s="373" t="s">
        <v>729</v>
      </c>
      <c r="E17" s="373"/>
      <c r="F17" s="373" t="s">
        <v>728</v>
      </c>
      <c r="G17" s="373"/>
      <c r="H17" s="373" t="s">
        <v>730</v>
      </c>
      <c r="I17" s="373"/>
      <c r="J17" s="373" t="s">
        <v>733</v>
      </c>
      <c r="K17" s="373"/>
      <c r="L17" s="382" t="s">
        <v>734</v>
      </c>
      <c r="M17" s="382"/>
      <c r="N17" s="373" t="s">
        <v>735</v>
      </c>
      <c r="O17" s="373"/>
      <c r="P17" s="386" t="s">
        <v>740</v>
      </c>
      <c r="Q17" s="387"/>
      <c r="R17" s="373" t="s">
        <v>741</v>
      </c>
      <c r="S17" s="373"/>
      <c r="T17" s="373" t="s">
        <v>742</v>
      </c>
      <c r="U17" s="373"/>
      <c r="V17" s="373" t="s">
        <v>743</v>
      </c>
      <c r="W17" s="373"/>
      <c r="X17" s="373" t="s">
        <v>59</v>
      </c>
      <c r="Y17" s="373"/>
      <c r="Z17" s="373" t="s">
        <v>59</v>
      </c>
      <c r="AA17" s="373"/>
      <c r="AB17" s="373" t="s">
        <v>0</v>
      </c>
      <c r="AC17" s="373"/>
      <c r="AD17" s="373" t="s">
        <v>59</v>
      </c>
      <c r="AE17" s="373"/>
      <c r="AF17" s="373" t="s">
        <v>59</v>
      </c>
      <c r="AG17" s="373"/>
      <c r="AH17" s="373" t="s">
        <v>0</v>
      </c>
      <c r="AI17" s="373"/>
      <c r="AJ17" s="373" t="s">
        <v>59</v>
      </c>
      <c r="AK17" s="373"/>
      <c r="AL17" s="373" t="s">
        <v>59</v>
      </c>
      <c r="AM17" s="373"/>
      <c r="AN17" s="373" t="s">
        <v>0</v>
      </c>
      <c r="AO17" s="373"/>
      <c r="AP17" s="373" t="s">
        <v>59</v>
      </c>
      <c r="AQ17" s="373"/>
      <c r="AR17" s="373" t="s">
        <v>59</v>
      </c>
      <c r="AS17" s="373"/>
      <c r="AT17" s="373" t="s">
        <v>0</v>
      </c>
      <c r="AU17" s="373"/>
    </row>
    <row r="18" spans="1:47" ht="128.25" customHeight="1">
      <c r="A18" s="374"/>
      <c r="B18" s="374"/>
      <c r="C18" s="374"/>
      <c r="D18" s="42" t="s">
        <v>680</v>
      </c>
      <c r="E18" s="42" t="s">
        <v>165</v>
      </c>
      <c r="F18" s="42" t="s">
        <v>680</v>
      </c>
      <c r="G18" s="42" t="s">
        <v>165</v>
      </c>
      <c r="H18" s="42" t="s">
        <v>680</v>
      </c>
      <c r="I18" s="42" t="s">
        <v>165</v>
      </c>
      <c r="J18" s="197" t="s">
        <v>680</v>
      </c>
      <c r="K18" s="42" t="s">
        <v>165</v>
      </c>
      <c r="L18" s="197" t="s">
        <v>680</v>
      </c>
      <c r="M18" s="197" t="s">
        <v>165</v>
      </c>
      <c r="N18" s="42" t="s">
        <v>680</v>
      </c>
      <c r="O18" s="42" t="s">
        <v>165</v>
      </c>
      <c r="P18" s="42" t="s">
        <v>680</v>
      </c>
      <c r="Q18" s="42" t="s">
        <v>165</v>
      </c>
      <c r="R18" s="42" t="s">
        <v>680</v>
      </c>
      <c r="S18" s="42" t="s">
        <v>165</v>
      </c>
      <c r="T18" s="42" t="s">
        <v>680</v>
      </c>
      <c r="U18" s="42" t="s">
        <v>165</v>
      </c>
      <c r="V18" s="42" t="s">
        <v>680</v>
      </c>
      <c r="W18" s="42" t="s">
        <v>165</v>
      </c>
      <c r="X18" s="42" t="s">
        <v>680</v>
      </c>
      <c r="Y18" s="42" t="s">
        <v>165</v>
      </c>
      <c r="Z18" s="42" t="s">
        <v>680</v>
      </c>
      <c r="AA18" s="42" t="s">
        <v>165</v>
      </c>
      <c r="AB18" s="42" t="s">
        <v>680</v>
      </c>
      <c r="AC18" s="42" t="s">
        <v>165</v>
      </c>
      <c r="AD18" s="42" t="s">
        <v>680</v>
      </c>
      <c r="AE18" s="42" t="s">
        <v>165</v>
      </c>
      <c r="AF18" s="42" t="s">
        <v>680</v>
      </c>
      <c r="AG18" s="42" t="s">
        <v>165</v>
      </c>
      <c r="AH18" s="42" t="s">
        <v>680</v>
      </c>
      <c r="AI18" s="42" t="s">
        <v>165</v>
      </c>
      <c r="AJ18" s="42" t="s">
        <v>680</v>
      </c>
      <c r="AK18" s="42" t="s">
        <v>165</v>
      </c>
      <c r="AL18" s="42" t="s">
        <v>680</v>
      </c>
      <c r="AM18" s="42" t="s">
        <v>165</v>
      </c>
      <c r="AN18" s="42" t="s">
        <v>680</v>
      </c>
      <c r="AO18" s="42" t="s">
        <v>165</v>
      </c>
      <c r="AP18" s="42" t="s">
        <v>680</v>
      </c>
      <c r="AQ18" s="42" t="s">
        <v>165</v>
      </c>
      <c r="AR18" s="42" t="s">
        <v>680</v>
      </c>
      <c r="AS18" s="42" t="s">
        <v>165</v>
      </c>
      <c r="AT18" s="42" t="s">
        <v>680</v>
      </c>
      <c r="AU18" s="42" t="s">
        <v>165</v>
      </c>
    </row>
    <row r="19" spans="1:47" s="29" customFormat="1" ht="15.75">
      <c r="A19" s="52">
        <v>1</v>
      </c>
      <c r="B19" s="28">
        <v>2</v>
      </c>
      <c r="C19" s="52">
        <v>3</v>
      </c>
      <c r="D19" s="80" t="s">
        <v>105</v>
      </c>
      <c r="E19" s="80" t="s">
        <v>112</v>
      </c>
      <c r="F19" s="80" t="s">
        <v>113</v>
      </c>
      <c r="G19" s="80" t="s">
        <v>150</v>
      </c>
      <c r="H19" s="80" t="s">
        <v>731</v>
      </c>
      <c r="I19" s="80" t="s">
        <v>732</v>
      </c>
      <c r="J19" s="198" t="s">
        <v>98</v>
      </c>
      <c r="K19" s="80" t="s">
        <v>99</v>
      </c>
      <c r="L19" s="198" t="s">
        <v>114</v>
      </c>
      <c r="M19" s="198" t="s">
        <v>115</v>
      </c>
      <c r="N19" s="80" t="s">
        <v>488</v>
      </c>
      <c r="O19" s="80" t="s">
        <v>736</v>
      </c>
      <c r="P19" s="80" t="s">
        <v>738</v>
      </c>
      <c r="Q19" s="80" t="s">
        <v>739</v>
      </c>
      <c r="R19" s="80" t="s">
        <v>101</v>
      </c>
      <c r="S19" s="80" t="s">
        <v>102</v>
      </c>
      <c r="T19" s="80" t="s">
        <v>103</v>
      </c>
      <c r="U19" s="80" t="s">
        <v>104</v>
      </c>
      <c r="V19" s="80" t="s">
        <v>744</v>
      </c>
      <c r="W19" s="80" t="s">
        <v>745</v>
      </c>
      <c r="X19" s="80" t="s">
        <v>117</v>
      </c>
      <c r="Y19" s="80" t="s">
        <v>118</v>
      </c>
      <c r="Z19" s="80" t="s">
        <v>151</v>
      </c>
      <c r="AA19" s="80" t="s">
        <v>152</v>
      </c>
      <c r="AB19" s="80" t="s">
        <v>168</v>
      </c>
      <c r="AC19" s="80" t="s">
        <v>168</v>
      </c>
      <c r="AD19" s="80" t="s">
        <v>120</v>
      </c>
      <c r="AE19" s="80" t="s">
        <v>121</v>
      </c>
      <c r="AF19" s="80" t="s">
        <v>125</v>
      </c>
      <c r="AG19" s="80" t="s">
        <v>126</v>
      </c>
      <c r="AH19" s="80" t="s">
        <v>169</v>
      </c>
      <c r="AI19" s="80" t="s">
        <v>169</v>
      </c>
      <c r="AJ19" s="80" t="s">
        <v>153</v>
      </c>
      <c r="AK19" s="80" t="s">
        <v>154</v>
      </c>
      <c r="AL19" s="80" t="s">
        <v>155</v>
      </c>
      <c r="AM19" s="80" t="s">
        <v>156</v>
      </c>
      <c r="AN19" s="80" t="s">
        <v>170</v>
      </c>
      <c r="AO19" s="80" t="s">
        <v>170</v>
      </c>
      <c r="AP19" s="80" t="s">
        <v>157</v>
      </c>
      <c r="AQ19" s="80" t="s">
        <v>158</v>
      </c>
      <c r="AR19" s="80" t="s">
        <v>159</v>
      </c>
      <c r="AS19" s="80" t="s">
        <v>160</v>
      </c>
      <c r="AT19" s="80" t="s">
        <v>171</v>
      </c>
      <c r="AU19" s="80" t="s">
        <v>171</v>
      </c>
    </row>
    <row r="20" spans="1:47" s="174" customFormat="1" ht="15.75">
      <c r="A20" s="172"/>
      <c r="B20" s="170" t="s">
        <v>642</v>
      </c>
      <c r="C20" s="285" t="s">
        <v>869</v>
      </c>
      <c r="D20" s="285" t="s">
        <v>869</v>
      </c>
      <c r="E20" s="285" t="s">
        <v>869</v>
      </c>
      <c r="F20" s="285" t="s">
        <v>869</v>
      </c>
      <c r="G20" s="285" t="s">
        <v>869</v>
      </c>
      <c r="H20" s="285" t="s">
        <v>869</v>
      </c>
      <c r="I20" s="285" t="s">
        <v>869</v>
      </c>
      <c r="J20" s="285" t="s">
        <v>869</v>
      </c>
      <c r="K20" s="285" t="s">
        <v>869</v>
      </c>
      <c r="L20" s="285" t="s">
        <v>869</v>
      </c>
      <c r="M20" s="285" t="s">
        <v>869</v>
      </c>
      <c r="N20" s="285" t="s">
        <v>869</v>
      </c>
      <c r="O20" s="285" t="s">
        <v>869</v>
      </c>
      <c r="P20" s="285" t="s">
        <v>869</v>
      </c>
      <c r="Q20" s="285" t="s">
        <v>869</v>
      </c>
      <c r="R20" s="285" t="s">
        <v>869</v>
      </c>
      <c r="S20" s="285" t="s">
        <v>869</v>
      </c>
      <c r="T20" s="285" t="s">
        <v>869</v>
      </c>
      <c r="U20" s="285" t="s">
        <v>869</v>
      </c>
      <c r="V20" s="285" t="s">
        <v>869</v>
      </c>
      <c r="W20" s="285" t="s">
        <v>869</v>
      </c>
      <c r="X20" s="285" t="s">
        <v>869</v>
      </c>
      <c r="Y20" s="285" t="s">
        <v>869</v>
      </c>
      <c r="Z20" s="285" t="s">
        <v>869</v>
      </c>
      <c r="AA20" s="285" t="s">
        <v>869</v>
      </c>
      <c r="AB20" s="285" t="s">
        <v>869</v>
      </c>
      <c r="AC20" s="285" t="s">
        <v>869</v>
      </c>
      <c r="AD20" s="285" t="s">
        <v>869</v>
      </c>
      <c r="AE20" s="285" t="s">
        <v>869</v>
      </c>
      <c r="AF20" s="285" t="s">
        <v>869</v>
      </c>
      <c r="AG20" s="285" t="s">
        <v>869</v>
      </c>
      <c r="AH20" s="285" t="s">
        <v>869</v>
      </c>
      <c r="AI20" s="285" t="s">
        <v>869</v>
      </c>
      <c r="AJ20" s="285" t="s">
        <v>869</v>
      </c>
      <c r="AK20" s="285" t="s">
        <v>869</v>
      </c>
      <c r="AL20" s="285" t="s">
        <v>869</v>
      </c>
      <c r="AM20" s="285" t="s">
        <v>869</v>
      </c>
      <c r="AN20" s="285" t="s">
        <v>869</v>
      </c>
      <c r="AO20" s="285" t="s">
        <v>869</v>
      </c>
      <c r="AP20" s="285" t="s">
        <v>869</v>
      </c>
      <c r="AQ20" s="285" t="s">
        <v>869</v>
      </c>
      <c r="AR20" s="285" t="s">
        <v>869</v>
      </c>
      <c r="AS20" s="285" t="s">
        <v>869</v>
      </c>
      <c r="AT20" s="285" t="s">
        <v>869</v>
      </c>
      <c r="AU20" s="285" t="s">
        <v>869</v>
      </c>
    </row>
    <row r="21" spans="1:47" s="180" customFormat="1" ht="31.5">
      <c r="A21" s="176" t="s">
        <v>504</v>
      </c>
      <c r="B21" s="177" t="s">
        <v>681</v>
      </c>
      <c r="C21" s="305" t="s">
        <v>869</v>
      </c>
      <c r="D21" s="305" t="s">
        <v>869</v>
      </c>
      <c r="E21" s="305" t="s">
        <v>869</v>
      </c>
      <c r="F21" s="305" t="s">
        <v>869</v>
      </c>
      <c r="G21" s="305" t="s">
        <v>869</v>
      </c>
      <c r="H21" s="305" t="s">
        <v>869</v>
      </c>
      <c r="I21" s="305" t="s">
        <v>869</v>
      </c>
      <c r="J21" s="305" t="s">
        <v>869</v>
      </c>
      <c r="K21" s="305" t="s">
        <v>869</v>
      </c>
      <c r="L21" s="285" t="s">
        <v>869</v>
      </c>
      <c r="M21" s="285" t="s">
        <v>869</v>
      </c>
      <c r="N21" s="285" t="s">
        <v>869</v>
      </c>
      <c r="O21" s="285" t="s">
        <v>869</v>
      </c>
      <c r="P21" s="285" t="s">
        <v>869</v>
      </c>
      <c r="Q21" s="305" t="s">
        <v>869</v>
      </c>
      <c r="R21" s="305" t="s">
        <v>869</v>
      </c>
      <c r="S21" s="305" t="s">
        <v>869</v>
      </c>
      <c r="T21" s="305" t="s">
        <v>869</v>
      </c>
      <c r="U21" s="305" t="s">
        <v>869</v>
      </c>
      <c r="V21" s="305" t="s">
        <v>869</v>
      </c>
      <c r="W21" s="305" t="s">
        <v>869</v>
      </c>
      <c r="X21" s="305" t="s">
        <v>869</v>
      </c>
      <c r="Y21" s="305" t="s">
        <v>869</v>
      </c>
      <c r="Z21" s="305" t="s">
        <v>869</v>
      </c>
      <c r="AA21" s="305" t="s">
        <v>869</v>
      </c>
      <c r="AB21" s="305" t="s">
        <v>869</v>
      </c>
      <c r="AC21" s="305" t="s">
        <v>869</v>
      </c>
      <c r="AD21" s="305" t="s">
        <v>869</v>
      </c>
      <c r="AE21" s="305" t="s">
        <v>869</v>
      </c>
      <c r="AF21" s="305" t="s">
        <v>869</v>
      </c>
      <c r="AG21" s="305" t="s">
        <v>869</v>
      </c>
      <c r="AH21" s="305" t="s">
        <v>869</v>
      </c>
      <c r="AI21" s="305" t="s">
        <v>869</v>
      </c>
      <c r="AJ21" s="305" t="s">
        <v>869</v>
      </c>
      <c r="AK21" s="305" t="s">
        <v>869</v>
      </c>
      <c r="AL21" s="305" t="s">
        <v>869</v>
      </c>
      <c r="AM21" s="305" t="s">
        <v>869</v>
      </c>
      <c r="AN21" s="305" t="s">
        <v>869</v>
      </c>
      <c r="AO21" s="305" t="s">
        <v>869</v>
      </c>
      <c r="AP21" s="305" t="s">
        <v>869</v>
      </c>
      <c r="AQ21" s="305" t="s">
        <v>869</v>
      </c>
      <c r="AR21" s="305" t="s">
        <v>869</v>
      </c>
      <c r="AS21" s="305" t="s">
        <v>869</v>
      </c>
      <c r="AT21" s="305" t="s">
        <v>869</v>
      </c>
      <c r="AU21" s="305" t="s">
        <v>869</v>
      </c>
    </row>
    <row r="22" spans="1:47" s="180" customFormat="1" ht="31.5">
      <c r="A22" s="176" t="s">
        <v>510</v>
      </c>
      <c r="B22" s="177" t="s">
        <v>682</v>
      </c>
      <c r="C22" s="305" t="s">
        <v>869</v>
      </c>
      <c r="D22" s="305" t="s">
        <v>869</v>
      </c>
      <c r="E22" s="305" t="s">
        <v>869</v>
      </c>
      <c r="F22" s="305" t="s">
        <v>869</v>
      </c>
      <c r="G22" s="305" t="s">
        <v>869</v>
      </c>
      <c r="H22" s="305" t="s">
        <v>869</v>
      </c>
      <c r="I22" s="305" t="s">
        <v>869</v>
      </c>
      <c r="J22" s="305" t="s">
        <v>869</v>
      </c>
      <c r="K22" s="305" t="s">
        <v>869</v>
      </c>
      <c r="L22" s="285" t="s">
        <v>869</v>
      </c>
      <c r="M22" s="285" t="s">
        <v>869</v>
      </c>
      <c r="N22" s="285" t="s">
        <v>869</v>
      </c>
      <c r="O22" s="285" t="s">
        <v>869</v>
      </c>
      <c r="P22" s="285" t="s">
        <v>869</v>
      </c>
      <c r="Q22" s="305" t="s">
        <v>869</v>
      </c>
      <c r="R22" s="305" t="s">
        <v>869</v>
      </c>
      <c r="S22" s="305" t="s">
        <v>869</v>
      </c>
      <c r="T22" s="305" t="s">
        <v>869</v>
      </c>
      <c r="U22" s="305" t="s">
        <v>869</v>
      </c>
      <c r="V22" s="305" t="s">
        <v>869</v>
      </c>
      <c r="W22" s="305" t="s">
        <v>869</v>
      </c>
      <c r="X22" s="305" t="s">
        <v>869</v>
      </c>
      <c r="Y22" s="305" t="s">
        <v>869</v>
      </c>
      <c r="Z22" s="305" t="s">
        <v>869</v>
      </c>
      <c r="AA22" s="305" t="s">
        <v>869</v>
      </c>
      <c r="AB22" s="305" t="s">
        <v>869</v>
      </c>
      <c r="AC22" s="305" t="s">
        <v>869</v>
      </c>
      <c r="AD22" s="305" t="s">
        <v>869</v>
      </c>
      <c r="AE22" s="305" t="s">
        <v>869</v>
      </c>
      <c r="AF22" s="305" t="s">
        <v>869</v>
      </c>
      <c r="AG22" s="305" t="s">
        <v>869</v>
      </c>
      <c r="AH22" s="305" t="s">
        <v>869</v>
      </c>
      <c r="AI22" s="305" t="s">
        <v>869</v>
      </c>
      <c r="AJ22" s="305" t="s">
        <v>869</v>
      </c>
      <c r="AK22" s="305" t="s">
        <v>869</v>
      </c>
      <c r="AL22" s="305" t="s">
        <v>869</v>
      </c>
      <c r="AM22" s="305" t="s">
        <v>869</v>
      </c>
      <c r="AN22" s="305" t="s">
        <v>869</v>
      </c>
      <c r="AO22" s="305" t="s">
        <v>869</v>
      </c>
      <c r="AP22" s="305" t="s">
        <v>869</v>
      </c>
      <c r="AQ22" s="305" t="s">
        <v>869</v>
      </c>
      <c r="AR22" s="305" t="s">
        <v>869</v>
      </c>
      <c r="AS22" s="305" t="s">
        <v>869</v>
      </c>
      <c r="AT22" s="305" t="s">
        <v>869</v>
      </c>
      <c r="AU22" s="305" t="s">
        <v>869</v>
      </c>
    </row>
    <row r="23" spans="1:47" s="180" customFormat="1" ht="15.75">
      <c r="A23" s="176" t="s">
        <v>560</v>
      </c>
      <c r="B23" s="177" t="s">
        <v>683</v>
      </c>
      <c r="C23" s="305" t="s">
        <v>869</v>
      </c>
      <c r="D23" s="305" t="s">
        <v>869</v>
      </c>
      <c r="E23" s="305" t="s">
        <v>869</v>
      </c>
      <c r="F23" s="305" t="s">
        <v>869</v>
      </c>
      <c r="G23" s="305" t="s">
        <v>869</v>
      </c>
      <c r="H23" s="305" t="s">
        <v>869</v>
      </c>
      <c r="I23" s="305" t="s">
        <v>869</v>
      </c>
      <c r="J23" s="305" t="s">
        <v>869</v>
      </c>
      <c r="K23" s="305" t="s">
        <v>869</v>
      </c>
      <c r="L23" s="285" t="s">
        <v>869</v>
      </c>
      <c r="M23" s="285" t="s">
        <v>869</v>
      </c>
      <c r="N23" s="285" t="s">
        <v>869</v>
      </c>
      <c r="O23" s="285" t="s">
        <v>869</v>
      </c>
      <c r="P23" s="285" t="s">
        <v>869</v>
      </c>
      <c r="Q23" s="305" t="s">
        <v>869</v>
      </c>
      <c r="R23" s="305" t="s">
        <v>869</v>
      </c>
      <c r="S23" s="305" t="s">
        <v>869</v>
      </c>
      <c r="T23" s="305" t="s">
        <v>869</v>
      </c>
      <c r="U23" s="305" t="s">
        <v>869</v>
      </c>
      <c r="V23" s="305" t="s">
        <v>869</v>
      </c>
      <c r="W23" s="305" t="s">
        <v>869</v>
      </c>
      <c r="X23" s="305" t="s">
        <v>869</v>
      </c>
      <c r="Y23" s="305" t="s">
        <v>869</v>
      </c>
      <c r="Z23" s="305" t="s">
        <v>869</v>
      </c>
      <c r="AA23" s="305" t="s">
        <v>869</v>
      </c>
      <c r="AB23" s="305" t="s">
        <v>869</v>
      </c>
      <c r="AC23" s="305" t="s">
        <v>869</v>
      </c>
      <c r="AD23" s="305" t="s">
        <v>869</v>
      </c>
      <c r="AE23" s="305" t="s">
        <v>869</v>
      </c>
      <c r="AF23" s="305" t="s">
        <v>869</v>
      </c>
      <c r="AG23" s="305" t="s">
        <v>869</v>
      </c>
      <c r="AH23" s="305" t="s">
        <v>869</v>
      </c>
      <c r="AI23" s="305" t="s">
        <v>869</v>
      </c>
      <c r="AJ23" s="305" t="s">
        <v>869</v>
      </c>
      <c r="AK23" s="305" t="s">
        <v>869</v>
      </c>
      <c r="AL23" s="305" t="s">
        <v>869</v>
      </c>
      <c r="AM23" s="305" t="s">
        <v>869</v>
      </c>
      <c r="AN23" s="305" t="s">
        <v>869</v>
      </c>
      <c r="AO23" s="305" t="s">
        <v>869</v>
      </c>
      <c r="AP23" s="305" t="s">
        <v>869</v>
      </c>
      <c r="AQ23" s="305" t="s">
        <v>869</v>
      </c>
      <c r="AR23" s="305" t="s">
        <v>869</v>
      </c>
      <c r="AS23" s="305" t="s">
        <v>869</v>
      </c>
      <c r="AT23" s="305" t="s">
        <v>869</v>
      </c>
      <c r="AU23" s="305" t="s">
        <v>869</v>
      </c>
    </row>
    <row r="24" spans="1:47" s="29" customFormat="1" ht="31.5">
      <c r="A24" s="69" t="s">
        <v>753</v>
      </c>
      <c r="B24" s="185" t="s">
        <v>688</v>
      </c>
      <c r="C24" s="217" t="s">
        <v>764</v>
      </c>
      <c r="D24" s="285" t="s">
        <v>869</v>
      </c>
      <c r="E24" s="285" t="s">
        <v>869</v>
      </c>
      <c r="F24" s="285" t="s">
        <v>869</v>
      </c>
      <c r="G24" s="285" t="s">
        <v>869</v>
      </c>
      <c r="H24" s="285" t="s">
        <v>869</v>
      </c>
      <c r="I24" s="285" t="s">
        <v>869</v>
      </c>
      <c r="J24" s="285" t="s">
        <v>869</v>
      </c>
      <c r="K24" s="285" t="s">
        <v>869</v>
      </c>
      <c r="L24" s="196">
        <v>2.2999999999999998</v>
      </c>
      <c r="M24" s="285" t="s">
        <v>869</v>
      </c>
      <c r="N24" s="285" t="s">
        <v>869</v>
      </c>
      <c r="O24" s="285" t="s">
        <v>869</v>
      </c>
      <c r="P24" s="195">
        <v>1</v>
      </c>
      <c r="Q24" s="285" t="s">
        <v>869</v>
      </c>
      <c r="R24" s="285" t="s">
        <v>869</v>
      </c>
      <c r="S24" s="285" t="s">
        <v>869</v>
      </c>
      <c r="T24" s="285" t="s">
        <v>869</v>
      </c>
      <c r="U24" s="285" t="s">
        <v>869</v>
      </c>
      <c r="V24" s="285" t="s">
        <v>869</v>
      </c>
      <c r="W24" s="285" t="s">
        <v>869</v>
      </c>
      <c r="X24" s="285" t="s">
        <v>869</v>
      </c>
      <c r="Y24" s="285" t="s">
        <v>869</v>
      </c>
      <c r="Z24" s="285" t="s">
        <v>869</v>
      </c>
      <c r="AA24" s="285" t="s">
        <v>869</v>
      </c>
      <c r="AB24" s="285" t="s">
        <v>869</v>
      </c>
      <c r="AC24" s="285" t="s">
        <v>869</v>
      </c>
      <c r="AD24" s="285" t="s">
        <v>869</v>
      </c>
      <c r="AE24" s="285" t="s">
        <v>869</v>
      </c>
      <c r="AF24" s="285" t="s">
        <v>869</v>
      </c>
      <c r="AG24" s="285" t="s">
        <v>869</v>
      </c>
      <c r="AH24" s="285" t="s">
        <v>869</v>
      </c>
      <c r="AI24" s="285" t="s">
        <v>869</v>
      </c>
      <c r="AJ24" s="285" t="s">
        <v>869</v>
      </c>
      <c r="AK24" s="285" t="s">
        <v>869</v>
      </c>
      <c r="AL24" s="285" t="s">
        <v>869</v>
      </c>
      <c r="AM24" s="285" t="s">
        <v>869</v>
      </c>
      <c r="AN24" s="285" t="s">
        <v>869</v>
      </c>
      <c r="AO24" s="285" t="s">
        <v>869</v>
      </c>
      <c r="AP24" s="285" t="s">
        <v>869</v>
      </c>
      <c r="AQ24" s="285" t="s">
        <v>869</v>
      </c>
      <c r="AR24" s="285" t="s">
        <v>869</v>
      </c>
      <c r="AS24" s="285" t="s">
        <v>869</v>
      </c>
      <c r="AT24" s="285" t="s">
        <v>869</v>
      </c>
      <c r="AU24" s="285" t="s">
        <v>869</v>
      </c>
    </row>
    <row r="25" spans="1:47" ht="31.5">
      <c r="A25" s="69" t="s">
        <v>754</v>
      </c>
      <c r="B25" s="185" t="s">
        <v>689</v>
      </c>
      <c r="C25" s="217" t="s">
        <v>765</v>
      </c>
      <c r="D25" s="285" t="s">
        <v>869</v>
      </c>
      <c r="E25" s="285" t="s">
        <v>869</v>
      </c>
      <c r="F25" s="285" t="s">
        <v>869</v>
      </c>
      <c r="G25" s="285" t="s">
        <v>869</v>
      </c>
      <c r="H25" s="285" t="s">
        <v>869</v>
      </c>
      <c r="I25" s="285" t="s">
        <v>869</v>
      </c>
      <c r="J25" s="285" t="s">
        <v>869</v>
      </c>
      <c r="K25" s="285" t="s">
        <v>869</v>
      </c>
      <c r="L25" s="184">
        <v>0.76</v>
      </c>
      <c r="M25" s="285" t="s">
        <v>869</v>
      </c>
      <c r="N25" s="285" t="s">
        <v>869</v>
      </c>
      <c r="O25" s="285" t="s">
        <v>869</v>
      </c>
      <c r="P25" s="195">
        <v>1</v>
      </c>
      <c r="Q25" s="285" t="s">
        <v>869</v>
      </c>
      <c r="R25" s="285" t="s">
        <v>869</v>
      </c>
      <c r="S25" s="285" t="s">
        <v>869</v>
      </c>
      <c r="T25" s="285" t="s">
        <v>869</v>
      </c>
      <c r="U25" s="285" t="s">
        <v>869</v>
      </c>
      <c r="V25" s="285" t="s">
        <v>869</v>
      </c>
      <c r="W25" s="285" t="s">
        <v>869</v>
      </c>
      <c r="X25" s="285" t="s">
        <v>869</v>
      </c>
      <c r="Y25" s="285" t="s">
        <v>869</v>
      </c>
      <c r="Z25" s="285" t="s">
        <v>869</v>
      </c>
      <c r="AA25" s="285" t="s">
        <v>869</v>
      </c>
      <c r="AB25" s="285" t="s">
        <v>869</v>
      </c>
      <c r="AC25" s="285" t="s">
        <v>869</v>
      </c>
      <c r="AD25" s="285" t="s">
        <v>869</v>
      </c>
      <c r="AE25" s="285" t="s">
        <v>869</v>
      </c>
      <c r="AF25" s="285" t="s">
        <v>869</v>
      </c>
      <c r="AG25" s="285" t="s">
        <v>869</v>
      </c>
      <c r="AH25" s="285" t="s">
        <v>869</v>
      </c>
      <c r="AI25" s="285" t="s">
        <v>869</v>
      </c>
      <c r="AJ25" s="285" t="s">
        <v>869</v>
      </c>
      <c r="AK25" s="285" t="s">
        <v>869</v>
      </c>
      <c r="AL25" s="285" t="s">
        <v>869</v>
      </c>
      <c r="AM25" s="285" t="s">
        <v>869</v>
      </c>
      <c r="AN25" s="285" t="s">
        <v>869</v>
      </c>
      <c r="AO25" s="285" t="s">
        <v>869</v>
      </c>
      <c r="AP25" s="285" t="s">
        <v>869</v>
      </c>
      <c r="AQ25" s="285" t="s">
        <v>869</v>
      </c>
      <c r="AR25" s="285" t="s">
        <v>869</v>
      </c>
      <c r="AS25" s="285" t="s">
        <v>869</v>
      </c>
      <c r="AT25" s="285" t="s">
        <v>869</v>
      </c>
      <c r="AU25" s="285" t="s">
        <v>869</v>
      </c>
    </row>
    <row r="26" spans="1:47" ht="31.5">
      <c r="A26" s="69" t="s">
        <v>755</v>
      </c>
      <c r="B26" s="185" t="s">
        <v>690</v>
      </c>
      <c r="C26" s="217" t="s">
        <v>766</v>
      </c>
      <c r="D26" s="285" t="s">
        <v>869</v>
      </c>
      <c r="E26" s="285" t="s">
        <v>869</v>
      </c>
      <c r="F26" s="285" t="s">
        <v>869</v>
      </c>
      <c r="G26" s="285" t="s">
        <v>869</v>
      </c>
      <c r="H26" s="285" t="s">
        <v>869</v>
      </c>
      <c r="I26" s="285" t="s">
        <v>869</v>
      </c>
      <c r="J26" s="285" t="s">
        <v>869</v>
      </c>
      <c r="K26" s="285" t="s">
        <v>869</v>
      </c>
      <c r="L26" s="184">
        <v>0.48</v>
      </c>
      <c r="M26" s="285" t="s">
        <v>869</v>
      </c>
      <c r="N26" s="285" t="s">
        <v>869</v>
      </c>
      <c r="O26" s="285" t="s">
        <v>869</v>
      </c>
      <c r="P26" s="195">
        <v>1</v>
      </c>
      <c r="Q26" s="285" t="s">
        <v>869</v>
      </c>
      <c r="R26" s="285" t="s">
        <v>869</v>
      </c>
      <c r="S26" s="285" t="s">
        <v>869</v>
      </c>
      <c r="T26" s="285" t="s">
        <v>869</v>
      </c>
      <c r="U26" s="285" t="s">
        <v>869</v>
      </c>
      <c r="V26" s="285" t="s">
        <v>869</v>
      </c>
      <c r="W26" s="285" t="s">
        <v>869</v>
      </c>
      <c r="X26" s="285" t="s">
        <v>869</v>
      </c>
      <c r="Y26" s="285" t="s">
        <v>869</v>
      </c>
      <c r="Z26" s="285" t="s">
        <v>869</v>
      </c>
      <c r="AA26" s="285" t="s">
        <v>869</v>
      </c>
      <c r="AB26" s="285" t="s">
        <v>869</v>
      </c>
      <c r="AC26" s="285" t="s">
        <v>869</v>
      </c>
      <c r="AD26" s="285" t="s">
        <v>869</v>
      </c>
      <c r="AE26" s="285" t="s">
        <v>869</v>
      </c>
      <c r="AF26" s="285" t="s">
        <v>869</v>
      </c>
      <c r="AG26" s="285" t="s">
        <v>869</v>
      </c>
      <c r="AH26" s="285" t="s">
        <v>869</v>
      </c>
      <c r="AI26" s="285" t="s">
        <v>869</v>
      </c>
      <c r="AJ26" s="285" t="s">
        <v>869</v>
      </c>
      <c r="AK26" s="285" t="s">
        <v>869</v>
      </c>
      <c r="AL26" s="285" t="s">
        <v>869</v>
      </c>
      <c r="AM26" s="285" t="s">
        <v>869</v>
      </c>
      <c r="AN26" s="285" t="s">
        <v>869</v>
      </c>
      <c r="AO26" s="285" t="s">
        <v>869</v>
      </c>
      <c r="AP26" s="285" t="s">
        <v>869</v>
      </c>
      <c r="AQ26" s="285" t="s">
        <v>869</v>
      </c>
      <c r="AR26" s="285" t="s">
        <v>869</v>
      </c>
      <c r="AS26" s="285" t="s">
        <v>869</v>
      </c>
      <c r="AT26" s="285" t="s">
        <v>869</v>
      </c>
      <c r="AU26" s="285" t="s">
        <v>869</v>
      </c>
    </row>
    <row r="27" spans="1:47" ht="31.5">
      <c r="A27" s="69" t="s">
        <v>756</v>
      </c>
      <c r="B27" s="185" t="s">
        <v>691</v>
      </c>
      <c r="C27" s="217" t="s">
        <v>767</v>
      </c>
      <c r="D27" s="285" t="s">
        <v>869</v>
      </c>
      <c r="E27" s="285" t="s">
        <v>869</v>
      </c>
      <c r="F27" s="285" t="s">
        <v>869</v>
      </c>
      <c r="G27" s="285" t="s">
        <v>869</v>
      </c>
      <c r="H27" s="285" t="s">
        <v>869</v>
      </c>
      <c r="I27" s="285" t="s">
        <v>869</v>
      </c>
      <c r="J27" s="285" t="s">
        <v>869</v>
      </c>
      <c r="K27" s="285" t="s">
        <v>869</v>
      </c>
      <c r="L27" s="184">
        <v>0.96</v>
      </c>
      <c r="M27" s="285" t="s">
        <v>869</v>
      </c>
      <c r="N27" s="285" t="s">
        <v>869</v>
      </c>
      <c r="O27" s="285" t="s">
        <v>869</v>
      </c>
      <c r="P27" s="195">
        <v>1</v>
      </c>
      <c r="Q27" s="285" t="s">
        <v>869</v>
      </c>
      <c r="R27" s="285" t="s">
        <v>869</v>
      </c>
      <c r="S27" s="285" t="s">
        <v>869</v>
      </c>
      <c r="T27" s="285" t="s">
        <v>869</v>
      </c>
      <c r="U27" s="285" t="s">
        <v>869</v>
      </c>
      <c r="V27" s="285" t="s">
        <v>869</v>
      </c>
      <c r="W27" s="285" t="s">
        <v>869</v>
      </c>
      <c r="X27" s="285" t="s">
        <v>869</v>
      </c>
      <c r="Y27" s="285" t="s">
        <v>869</v>
      </c>
      <c r="Z27" s="285" t="s">
        <v>869</v>
      </c>
      <c r="AA27" s="285" t="s">
        <v>869</v>
      </c>
      <c r="AB27" s="285" t="s">
        <v>869</v>
      </c>
      <c r="AC27" s="285" t="s">
        <v>869</v>
      </c>
      <c r="AD27" s="285" t="s">
        <v>869</v>
      </c>
      <c r="AE27" s="285" t="s">
        <v>869</v>
      </c>
      <c r="AF27" s="285" t="s">
        <v>869</v>
      </c>
      <c r="AG27" s="285" t="s">
        <v>869</v>
      </c>
      <c r="AH27" s="285" t="s">
        <v>869</v>
      </c>
      <c r="AI27" s="285" t="s">
        <v>869</v>
      </c>
      <c r="AJ27" s="285" t="s">
        <v>869</v>
      </c>
      <c r="AK27" s="285" t="s">
        <v>869</v>
      </c>
      <c r="AL27" s="285" t="s">
        <v>869</v>
      </c>
      <c r="AM27" s="285" t="s">
        <v>869</v>
      </c>
      <c r="AN27" s="285" t="s">
        <v>869</v>
      </c>
      <c r="AO27" s="285" t="s">
        <v>869</v>
      </c>
      <c r="AP27" s="285" t="s">
        <v>869</v>
      </c>
      <c r="AQ27" s="285" t="s">
        <v>869</v>
      </c>
      <c r="AR27" s="285" t="s">
        <v>869</v>
      </c>
      <c r="AS27" s="285" t="s">
        <v>869</v>
      </c>
      <c r="AT27" s="285" t="s">
        <v>869</v>
      </c>
      <c r="AU27" s="285" t="s">
        <v>869</v>
      </c>
    </row>
    <row r="28" spans="1:47" ht="31.5">
      <c r="A28" s="69" t="s">
        <v>757</v>
      </c>
      <c r="B28" s="185" t="s">
        <v>692</v>
      </c>
      <c r="C28" s="217" t="s">
        <v>768</v>
      </c>
      <c r="D28" s="285" t="s">
        <v>869</v>
      </c>
      <c r="E28" s="285" t="s">
        <v>869</v>
      </c>
      <c r="F28" s="285" t="s">
        <v>869</v>
      </c>
      <c r="G28" s="285" t="s">
        <v>869</v>
      </c>
      <c r="H28" s="285" t="s">
        <v>869</v>
      </c>
      <c r="I28" s="285" t="s">
        <v>869</v>
      </c>
      <c r="J28" s="285" t="s">
        <v>869</v>
      </c>
      <c r="K28" s="285" t="s">
        <v>869</v>
      </c>
      <c r="L28" s="184">
        <v>1.9</v>
      </c>
      <c r="M28" s="285" t="s">
        <v>869</v>
      </c>
      <c r="N28" s="285" t="s">
        <v>869</v>
      </c>
      <c r="O28" s="285" t="s">
        <v>869</v>
      </c>
      <c r="P28" s="195">
        <v>1</v>
      </c>
      <c r="Q28" s="285" t="s">
        <v>869</v>
      </c>
      <c r="R28" s="285" t="s">
        <v>869</v>
      </c>
      <c r="S28" s="285" t="s">
        <v>869</v>
      </c>
      <c r="T28" s="285" t="s">
        <v>869</v>
      </c>
      <c r="U28" s="285" t="s">
        <v>869</v>
      </c>
      <c r="V28" s="285" t="s">
        <v>869</v>
      </c>
      <c r="W28" s="285" t="s">
        <v>869</v>
      </c>
      <c r="X28" s="285" t="s">
        <v>869</v>
      </c>
      <c r="Y28" s="285" t="s">
        <v>869</v>
      </c>
      <c r="Z28" s="285" t="s">
        <v>869</v>
      </c>
      <c r="AA28" s="285" t="s">
        <v>869</v>
      </c>
      <c r="AB28" s="285" t="s">
        <v>869</v>
      </c>
      <c r="AC28" s="285" t="s">
        <v>869</v>
      </c>
      <c r="AD28" s="285" t="s">
        <v>869</v>
      </c>
      <c r="AE28" s="285" t="s">
        <v>869</v>
      </c>
      <c r="AF28" s="285" t="s">
        <v>869</v>
      </c>
      <c r="AG28" s="285" t="s">
        <v>869</v>
      </c>
      <c r="AH28" s="285" t="s">
        <v>869</v>
      </c>
      <c r="AI28" s="285" t="s">
        <v>869</v>
      </c>
      <c r="AJ28" s="285" t="s">
        <v>869</v>
      </c>
      <c r="AK28" s="285" t="s">
        <v>869</v>
      </c>
      <c r="AL28" s="285" t="s">
        <v>869</v>
      </c>
      <c r="AM28" s="285" t="s">
        <v>869</v>
      </c>
      <c r="AN28" s="285" t="s">
        <v>869</v>
      </c>
      <c r="AO28" s="285" t="s">
        <v>869</v>
      </c>
      <c r="AP28" s="285" t="s">
        <v>869</v>
      </c>
      <c r="AQ28" s="285" t="s">
        <v>869</v>
      </c>
      <c r="AR28" s="285" t="s">
        <v>869</v>
      </c>
      <c r="AS28" s="285" t="s">
        <v>869</v>
      </c>
      <c r="AT28" s="285" t="s">
        <v>869</v>
      </c>
      <c r="AU28" s="285" t="s">
        <v>869</v>
      </c>
    </row>
    <row r="29" spans="1:47" ht="31.5">
      <c r="A29" s="69" t="s">
        <v>758</v>
      </c>
      <c r="B29" s="186" t="s">
        <v>693</v>
      </c>
      <c r="C29" s="217" t="s">
        <v>769</v>
      </c>
      <c r="D29" s="285" t="s">
        <v>869</v>
      </c>
      <c r="E29" s="285" t="s">
        <v>869</v>
      </c>
      <c r="F29" s="285" t="s">
        <v>869</v>
      </c>
      <c r="G29" s="285" t="s">
        <v>869</v>
      </c>
      <c r="H29" s="285" t="s">
        <v>869</v>
      </c>
      <c r="I29" s="285" t="s">
        <v>869</v>
      </c>
      <c r="J29" s="285" t="s">
        <v>869</v>
      </c>
      <c r="K29" s="285" t="s">
        <v>869</v>
      </c>
      <c r="L29" s="184">
        <v>5.9</v>
      </c>
      <c r="M29" s="285" t="s">
        <v>869</v>
      </c>
      <c r="N29" s="285" t="s">
        <v>869</v>
      </c>
      <c r="O29" s="285" t="s">
        <v>869</v>
      </c>
      <c r="P29" s="195">
        <v>1</v>
      </c>
      <c r="Q29" s="285" t="s">
        <v>869</v>
      </c>
      <c r="R29" s="285" t="s">
        <v>869</v>
      </c>
      <c r="S29" s="285" t="s">
        <v>869</v>
      </c>
      <c r="T29" s="285" t="s">
        <v>869</v>
      </c>
      <c r="U29" s="285" t="s">
        <v>869</v>
      </c>
      <c r="V29" s="285" t="s">
        <v>869</v>
      </c>
      <c r="W29" s="285" t="s">
        <v>869</v>
      </c>
      <c r="X29" s="285" t="s">
        <v>869</v>
      </c>
      <c r="Y29" s="285" t="s">
        <v>869</v>
      </c>
      <c r="Z29" s="285" t="s">
        <v>869</v>
      </c>
      <c r="AA29" s="285" t="s">
        <v>869</v>
      </c>
      <c r="AB29" s="285" t="s">
        <v>869</v>
      </c>
      <c r="AC29" s="285" t="s">
        <v>869</v>
      </c>
      <c r="AD29" s="285" t="s">
        <v>869</v>
      </c>
      <c r="AE29" s="285" t="s">
        <v>869</v>
      </c>
      <c r="AF29" s="285" t="s">
        <v>869</v>
      </c>
      <c r="AG29" s="285" t="s">
        <v>869</v>
      </c>
      <c r="AH29" s="285" t="s">
        <v>869</v>
      </c>
      <c r="AI29" s="285" t="s">
        <v>869</v>
      </c>
      <c r="AJ29" s="285" t="s">
        <v>869</v>
      </c>
      <c r="AK29" s="285" t="s">
        <v>869</v>
      </c>
      <c r="AL29" s="285" t="s">
        <v>869</v>
      </c>
      <c r="AM29" s="285" t="s">
        <v>869</v>
      </c>
      <c r="AN29" s="285" t="s">
        <v>869</v>
      </c>
      <c r="AO29" s="285" t="s">
        <v>869</v>
      </c>
      <c r="AP29" s="285" t="s">
        <v>869</v>
      </c>
      <c r="AQ29" s="285" t="s">
        <v>869</v>
      </c>
      <c r="AR29" s="285" t="s">
        <v>869</v>
      </c>
      <c r="AS29" s="285" t="s">
        <v>869</v>
      </c>
      <c r="AT29" s="285" t="s">
        <v>869</v>
      </c>
      <c r="AU29" s="285" t="s">
        <v>869</v>
      </c>
    </row>
    <row r="30" spans="1:47" ht="31.5">
      <c r="A30" s="69" t="s">
        <v>759</v>
      </c>
      <c r="B30" s="186" t="s">
        <v>694</v>
      </c>
      <c r="C30" s="217" t="s">
        <v>770</v>
      </c>
      <c r="D30" s="285" t="s">
        <v>869</v>
      </c>
      <c r="E30" s="285" t="s">
        <v>869</v>
      </c>
      <c r="F30" s="285" t="s">
        <v>869</v>
      </c>
      <c r="G30" s="285" t="s">
        <v>869</v>
      </c>
      <c r="H30" s="285" t="s">
        <v>869</v>
      </c>
      <c r="I30" s="285" t="s">
        <v>869</v>
      </c>
      <c r="J30" s="285" t="s">
        <v>869</v>
      </c>
      <c r="K30" s="285" t="s">
        <v>869</v>
      </c>
      <c r="L30" s="184">
        <v>1.2</v>
      </c>
      <c r="M30" s="285" t="s">
        <v>869</v>
      </c>
      <c r="N30" s="285" t="s">
        <v>869</v>
      </c>
      <c r="O30" s="285" t="s">
        <v>869</v>
      </c>
      <c r="P30" s="195">
        <v>1</v>
      </c>
      <c r="Q30" s="285" t="s">
        <v>869</v>
      </c>
      <c r="R30" s="285" t="s">
        <v>869</v>
      </c>
      <c r="S30" s="285" t="s">
        <v>869</v>
      </c>
      <c r="T30" s="285" t="s">
        <v>869</v>
      </c>
      <c r="U30" s="285" t="s">
        <v>869</v>
      </c>
      <c r="V30" s="285" t="s">
        <v>869</v>
      </c>
      <c r="W30" s="285" t="s">
        <v>869</v>
      </c>
      <c r="X30" s="285" t="s">
        <v>869</v>
      </c>
      <c r="Y30" s="285" t="s">
        <v>869</v>
      </c>
      <c r="Z30" s="285" t="s">
        <v>869</v>
      </c>
      <c r="AA30" s="285" t="s">
        <v>869</v>
      </c>
      <c r="AB30" s="285" t="s">
        <v>869</v>
      </c>
      <c r="AC30" s="285" t="s">
        <v>869</v>
      </c>
      <c r="AD30" s="285" t="s">
        <v>869</v>
      </c>
      <c r="AE30" s="285" t="s">
        <v>869</v>
      </c>
      <c r="AF30" s="285" t="s">
        <v>869</v>
      </c>
      <c r="AG30" s="285" t="s">
        <v>869</v>
      </c>
      <c r="AH30" s="285" t="s">
        <v>869</v>
      </c>
      <c r="AI30" s="285" t="s">
        <v>869</v>
      </c>
      <c r="AJ30" s="285" t="s">
        <v>869</v>
      </c>
      <c r="AK30" s="285" t="s">
        <v>869</v>
      </c>
      <c r="AL30" s="285" t="s">
        <v>869</v>
      </c>
      <c r="AM30" s="285" t="s">
        <v>869</v>
      </c>
      <c r="AN30" s="285" t="s">
        <v>869</v>
      </c>
      <c r="AO30" s="285" t="s">
        <v>869</v>
      </c>
      <c r="AP30" s="285" t="s">
        <v>869</v>
      </c>
      <c r="AQ30" s="285" t="s">
        <v>869</v>
      </c>
      <c r="AR30" s="285" t="s">
        <v>869</v>
      </c>
      <c r="AS30" s="285" t="s">
        <v>869</v>
      </c>
      <c r="AT30" s="285" t="s">
        <v>869</v>
      </c>
      <c r="AU30" s="285" t="s">
        <v>869</v>
      </c>
    </row>
    <row r="31" spans="1:47" ht="31.5">
      <c r="A31" s="69" t="s">
        <v>760</v>
      </c>
      <c r="B31" s="186" t="s">
        <v>695</v>
      </c>
      <c r="C31" s="217" t="s">
        <v>771</v>
      </c>
      <c r="D31" s="285" t="s">
        <v>869</v>
      </c>
      <c r="E31" s="285" t="s">
        <v>869</v>
      </c>
      <c r="F31" s="285" t="s">
        <v>869</v>
      </c>
      <c r="G31" s="285" t="s">
        <v>869</v>
      </c>
      <c r="H31" s="285" t="s">
        <v>869</v>
      </c>
      <c r="I31" s="285" t="s">
        <v>869</v>
      </c>
      <c r="J31" s="285" t="s">
        <v>869</v>
      </c>
      <c r="K31" s="285" t="s">
        <v>869</v>
      </c>
      <c r="L31" s="184">
        <v>0.76</v>
      </c>
      <c r="M31" s="285" t="s">
        <v>869</v>
      </c>
      <c r="N31" s="285" t="s">
        <v>869</v>
      </c>
      <c r="O31" s="285" t="s">
        <v>869</v>
      </c>
      <c r="P31" s="195">
        <v>1</v>
      </c>
      <c r="Q31" s="285" t="s">
        <v>869</v>
      </c>
      <c r="R31" s="285" t="s">
        <v>869</v>
      </c>
      <c r="S31" s="285" t="s">
        <v>869</v>
      </c>
      <c r="T31" s="285" t="s">
        <v>869</v>
      </c>
      <c r="U31" s="285" t="s">
        <v>869</v>
      </c>
      <c r="V31" s="285" t="s">
        <v>869</v>
      </c>
      <c r="W31" s="285" t="s">
        <v>869</v>
      </c>
      <c r="X31" s="285" t="s">
        <v>869</v>
      </c>
      <c r="Y31" s="285" t="s">
        <v>869</v>
      </c>
      <c r="Z31" s="285" t="s">
        <v>869</v>
      </c>
      <c r="AA31" s="285" t="s">
        <v>869</v>
      </c>
      <c r="AB31" s="285" t="s">
        <v>869</v>
      </c>
      <c r="AC31" s="285" t="s">
        <v>869</v>
      </c>
      <c r="AD31" s="285" t="s">
        <v>869</v>
      </c>
      <c r="AE31" s="285" t="s">
        <v>869</v>
      </c>
      <c r="AF31" s="285" t="s">
        <v>869</v>
      </c>
      <c r="AG31" s="285" t="s">
        <v>869</v>
      </c>
      <c r="AH31" s="285" t="s">
        <v>869</v>
      </c>
      <c r="AI31" s="285" t="s">
        <v>869</v>
      </c>
      <c r="AJ31" s="285" t="s">
        <v>869</v>
      </c>
      <c r="AK31" s="285" t="s">
        <v>869</v>
      </c>
      <c r="AL31" s="285" t="s">
        <v>869</v>
      </c>
      <c r="AM31" s="285" t="s">
        <v>869</v>
      </c>
      <c r="AN31" s="285" t="s">
        <v>869</v>
      </c>
      <c r="AO31" s="285" t="s">
        <v>869</v>
      </c>
      <c r="AP31" s="285" t="s">
        <v>869</v>
      </c>
      <c r="AQ31" s="285" t="s">
        <v>869</v>
      </c>
      <c r="AR31" s="285" t="s">
        <v>869</v>
      </c>
      <c r="AS31" s="285" t="s">
        <v>869</v>
      </c>
      <c r="AT31" s="285" t="s">
        <v>869</v>
      </c>
      <c r="AU31" s="285" t="s">
        <v>869</v>
      </c>
    </row>
    <row r="32" spans="1:47" ht="31.5">
      <c r="A32" s="69" t="s">
        <v>761</v>
      </c>
      <c r="B32" s="186" t="s">
        <v>696</v>
      </c>
      <c r="C32" s="217" t="s">
        <v>772</v>
      </c>
      <c r="D32" s="285" t="s">
        <v>869</v>
      </c>
      <c r="E32" s="285" t="s">
        <v>869</v>
      </c>
      <c r="F32" s="285" t="s">
        <v>869</v>
      </c>
      <c r="G32" s="285" t="s">
        <v>869</v>
      </c>
      <c r="H32" s="285" t="s">
        <v>869</v>
      </c>
      <c r="I32" s="285" t="s">
        <v>869</v>
      </c>
      <c r="J32" s="285" t="s">
        <v>869</v>
      </c>
      <c r="K32" s="285" t="s">
        <v>869</v>
      </c>
      <c r="L32" s="184">
        <v>1.2</v>
      </c>
      <c r="M32" s="285" t="s">
        <v>869</v>
      </c>
      <c r="N32" s="285" t="s">
        <v>869</v>
      </c>
      <c r="O32" s="285" t="s">
        <v>869</v>
      </c>
      <c r="P32" s="195">
        <v>1</v>
      </c>
      <c r="Q32" s="285" t="s">
        <v>869</v>
      </c>
      <c r="R32" s="285" t="s">
        <v>869</v>
      </c>
      <c r="S32" s="285" t="s">
        <v>869</v>
      </c>
      <c r="T32" s="285" t="s">
        <v>869</v>
      </c>
      <c r="U32" s="285" t="s">
        <v>869</v>
      </c>
      <c r="V32" s="285" t="s">
        <v>869</v>
      </c>
      <c r="W32" s="285" t="s">
        <v>869</v>
      </c>
      <c r="X32" s="285" t="s">
        <v>869</v>
      </c>
      <c r="Y32" s="285" t="s">
        <v>869</v>
      </c>
      <c r="Z32" s="285" t="s">
        <v>869</v>
      </c>
      <c r="AA32" s="285" t="s">
        <v>869</v>
      </c>
      <c r="AB32" s="285" t="s">
        <v>869</v>
      </c>
      <c r="AC32" s="285" t="s">
        <v>869</v>
      </c>
      <c r="AD32" s="285" t="s">
        <v>869</v>
      </c>
      <c r="AE32" s="285" t="s">
        <v>869</v>
      </c>
      <c r="AF32" s="285" t="s">
        <v>869</v>
      </c>
      <c r="AG32" s="285" t="s">
        <v>869</v>
      </c>
      <c r="AH32" s="285" t="s">
        <v>869</v>
      </c>
      <c r="AI32" s="285" t="s">
        <v>869</v>
      </c>
      <c r="AJ32" s="285" t="s">
        <v>869</v>
      </c>
      <c r="AK32" s="285" t="s">
        <v>869</v>
      </c>
      <c r="AL32" s="285" t="s">
        <v>869</v>
      </c>
      <c r="AM32" s="285" t="s">
        <v>869</v>
      </c>
      <c r="AN32" s="285" t="s">
        <v>869</v>
      </c>
      <c r="AO32" s="285" t="s">
        <v>869</v>
      </c>
      <c r="AP32" s="285" t="s">
        <v>869</v>
      </c>
      <c r="AQ32" s="285" t="s">
        <v>869</v>
      </c>
      <c r="AR32" s="285" t="s">
        <v>869</v>
      </c>
      <c r="AS32" s="285" t="s">
        <v>869</v>
      </c>
      <c r="AT32" s="285" t="s">
        <v>869</v>
      </c>
      <c r="AU32" s="285" t="s">
        <v>869</v>
      </c>
    </row>
    <row r="33" spans="1:47" ht="31.5">
      <c r="A33" s="69" t="s">
        <v>762</v>
      </c>
      <c r="B33" s="186" t="s">
        <v>698</v>
      </c>
      <c r="C33" s="217" t="s">
        <v>773</v>
      </c>
      <c r="D33" s="285" t="s">
        <v>869</v>
      </c>
      <c r="E33" s="285" t="s">
        <v>869</v>
      </c>
      <c r="F33" s="285" t="s">
        <v>869</v>
      </c>
      <c r="G33" s="285" t="s">
        <v>869</v>
      </c>
      <c r="H33" s="285" t="s">
        <v>869</v>
      </c>
      <c r="I33" s="285" t="s">
        <v>869</v>
      </c>
      <c r="J33" s="285" t="s">
        <v>869</v>
      </c>
      <c r="K33" s="285" t="s">
        <v>869</v>
      </c>
      <c r="L33" s="184">
        <v>6.8</v>
      </c>
      <c r="M33" s="285" t="s">
        <v>869</v>
      </c>
      <c r="N33" s="285" t="s">
        <v>869</v>
      </c>
      <c r="O33" s="285" t="s">
        <v>869</v>
      </c>
      <c r="P33" s="195">
        <v>1</v>
      </c>
      <c r="Q33" s="285" t="s">
        <v>869</v>
      </c>
      <c r="R33" s="285" t="s">
        <v>869</v>
      </c>
      <c r="S33" s="285" t="s">
        <v>869</v>
      </c>
      <c r="T33" s="285" t="s">
        <v>869</v>
      </c>
      <c r="U33" s="285" t="s">
        <v>869</v>
      </c>
      <c r="V33" s="285" t="s">
        <v>869</v>
      </c>
      <c r="W33" s="285" t="s">
        <v>869</v>
      </c>
      <c r="X33" s="285" t="s">
        <v>869</v>
      </c>
      <c r="Y33" s="285" t="s">
        <v>869</v>
      </c>
      <c r="Z33" s="285" t="s">
        <v>869</v>
      </c>
      <c r="AA33" s="285" t="s">
        <v>869</v>
      </c>
      <c r="AB33" s="285" t="s">
        <v>869</v>
      </c>
      <c r="AC33" s="285" t="s">
        <v>869</v>
      </c>
      <c r="AD33" s="285" t="s">
        <v>869</v>
      </c>
      <c r="AE33" s="285" t="s">
        <v>869</v>
      </c>
      <c r="AF33" s="285" t="s">
        <v>869</v>
      </c>
      <c r="AG33" s="285" t="s">
        <v>869</v>
      </c>
      <c r="AH33" s="285" t="s">
        <v>869</v>
      </c>
      <c r="AI33" s="285" t="s">
        <v>869</v>
      </c>
      <c r="AJ33" s="285" t="s">
        <v>869</v>
      </c>
      <c r="AK33" s="285" t="s">
        <v>869</v>
      </c>
      <c r="AL33" s="285" t="s">
        <v>869</v>
      </c>
      <c r="AM33" s="285" t="s">
        <v>869</v>
      </c>
      <c r="AN33" s="285" t="s">
        <v>869</v>
      </c>
      <c r="AO33" s="285" t="s">
        <v>869</v>
      </c>
      <c r="AP33" s="285" t="s">
        <v>869</v>
      </c>
      <c r="AQ33" s="285" t="s">
        <v>869</v>
      </c>
      <c r="AR33" s="285" t="s">
        <v>869</v>
      </c>
      <c r="AS33" s="285" t="s">
        <v>869</v>
      </c>
      <c r="AT33" s="285" t="s">
        <v>869</v>
      </c>
      <c r="AU33" s="285" t="s">
        <v>869</v>
      </c>
    </row>
    <row r="34" spans="1:47" ht="31.5">
      <c r="A34" s="69" t="s">
        <v>763</v>
      </c>
      <c r="B34" s="187" t="s">
        <v>697</v>
      </c>
      <c r="C34" s="217" t="s">
        <v>774</v>
      </c>
      <c r="D34" s="285" t="s">
        <v>869</v>
      </c>
      <c r="E34" s="285" t="s">
        <v>869</v>
      </c>
      <c r="F34" s="285" t="s">
        <v>869</v>
      </c>
      <c r="G34" s="285" t="s">
        <v>869</v>
      </c>
      <c r="H34" s="285" t="s">
        <v>869</v>
      </c>
      <c r="I34" s="285" t="s">
        <v>869</v>
      </c>
      <c r="J34" s="285" t="s">
        <v>869</v>
      </c>
      <c r="K34" s="285" t="s">
        <v>869</v>
      </c>
      <c r="L34" s="184">
        <v>0.4</v>
      </c>
      <c r="M34" s="285" t="s">
        <v>869</v>
      </c>
      <c r="N34" s="285" t="s">
        <v>869</v>
      </c>
      <c r="O34" s="285" t="s">
        <v>869</v>
      </c>
      <c r="P34" s="195">
        <v>1</v>
      </c>
      <c r="Q34" s="285" t="s">
        <v>869</v>
      </c>
      <c r="R34" s="285" t="s">
        <v>869</v>
      </c>
      <c r="S34" s="285" t="s">
        <v>869</v>
      </c>
      <c r="T34" s="285" t="s">
        <v>869</v>
      </c>
      <c r="U34" s="285" t="s">
        <v>869</v>
      </c>
      <c r="V34" s="285" t="s">
        <v>869</v>
      </c>
      <c r="W34" s="285" t="s">
        <v>869</v>
      </c>
      <c r="X34" s="285" t="s">
        <v>869</v>
      </c>
      <c r="Y34" s="285" t="s">
        <v>869</v>
      </c>
      <c r="Z34" s="285" t="s">
        <v>869</v>
      </c>
      <c r="AA34" s="285" t="s">
        <v>869</v>
      </c>
      <c r="AB34" s="285" t="s">
        <v>869</v>
      </c>
      <c r="AC34" s="285" t="s">
        <v>869</v>
      </c>
      <c r="AD34" s="285" t="s">
        <v>869</v>
      </c>
      <c r="AE34" s="285" t="s">
        <v>869</v>
      </c>
      <c r="AF34" s="285" t="s">
        <v>869</v>
      </c>
      <c r="AG34" s="285" t="s">
        <v>869</v>
      </c>
      <c r="AH34" s="285" t="s">
        <v>869</v>
      </c>
      <c r="AI34" s="285" t="s">
        <v>869</v>
      </c>
      <c r="AJ34" s="285" t="s">
        <v>869</v>
      </c>
      <c r="AK34" s="285" t="s">
        <v>869</v>
      </c>
      <c r="AL34" s="285" t="s">
        <v>869</v>
      </c>
      <c r="AM34" s="285" t="s">
        <v>869</v>
      </c>
      <c r="AN34" s="285" t="s">
        <v>869</v>
      </c>
      <c r="AO34" s="285" t="s">
        <v>869</v>
      </c>
      <c r="AP34" s="285" t="s">
        <v>869</v>
      </c>
      <c r="AQ34" s="285" t="s">
        <v>869</v>
      </c>
      <c r="AR34" s="285" t="s">
        <v>869</v>
      </c>
      <c r="AS34" s="285" t="s">
        <v>869</v>
      </c>
      <c r="AT34" s="285" t="s">
        <v>869</v>
      </c>
      <c r="AU34" s="285" t="s">
        <v>869</v>
      </c>
    </row>
    <row r="35" spans="1:47" s="181" customFormat="1" ht="31.5">
      <c r="A35" s="176" t="s">
        <v>511</v>
      </c>
      <c r="B35" s="177" t="s">
        <v>685</v>
      </c>
      <c r="C35" s="305" t="s">
        <v>869</v>
      </c>
      <c r="D35" s="305" t="s">
        <v>869</v>
      </c>
      <c r="E35" s="305" t="s">
        <v>869</v>
      </c>
      <c r="F35" s="305" t="s">
        <v>869</v>
      </c>
      <c r="G35" s="305" t="s">
        <v>869</v>
      </c>
      <c r="H35" s="305" t="s">
        <v>869</v>
      </c>
      <c r="I35" s="305" t="s">
        <v>869</v>
      </c>
      <c r="J35" s="305" t="s">
        <v>869</v>
      </c>
      <c r="K35" s="305" t="s">
        <v>869</v>
      </c>
      <c r="L35" s="285" t="s">
        <v>869</v>
      </c>
      <c r="M35" s="285" t="s">
        <v>869</v>
      </c>
      <c r="N35" s="285" t="s">
        <v>869</v>
      </c>
      <c r="O35" s="285" t="s">
        <v>869</v>
      </c>
      <c r="P35" s="285" t="s">
        <v>869</v>
      </c>
      <c r="Q35" s="305" t="s">
        <v>869</v>
      </c>
      <c r="R35" s="305" t="s">
        <v>869</v>
      </c>
      <c r="S35" s="305" t="s">
        <v>869</v>
      </c>
      <c r="T35" s="305" t="s">
        <v>869</v>
      </c>
      <c r="U35" s="305" t="s">
        <v>869</v>
      </c>
      <c r="V35" s="305" t="s">
        <v>869</v>
      </c>
      <c r="W35" s="305" t="s">
        <v>869</v>
      </c>
      <c r="X35" s="305" t="s">
        <v>869</v>
      </c>
      <c r="Y35" s="305" t="s">
        <v>869</v>
      </c>
      <c r="Z35" s="305" t="s">
        <v>869</v>
      </c>
      <c r="AA35" s="305" t="s">
        <v>869</v>
      </c>
      <c r="AB35" s="305" t="s">
        <v>869</v>
      </c>
      <c r="AC35" s="305" t="s">
        <v>869</v>
      </c>
      <c r="AD35" s="305" t="s">
        <v>869</v>
      </c>
      <c r="AE35" s="305" t="s">
        <v>869</v>
      </c>
      <c r="AF35" s="305" t="s">
        <v>869</v>
      </c>
      <c r="AG35" s="305" t="s">
        <v>869</v>
      </c>
      <c r="AH35" s="305" t="s">
        <v>869</v>
      </c>
      <c r="AI35" s="305" t="s">
        <v>869</v>
      </c>
      <c r="AJ35" s="305" t="s">
        <v>869</v>
      </c>
      <c r="AK35" s="305" t="s">
        <v>869</v>
      </c>
      <c r="AL35" s="305" t="s">
        <v>869</v>
      </c>
      <c r="AM35" s="305" t="s">
        <v>869</v>
      </c>
      <c r="AN35" s="305" t="s">
        <v>869</v>
      </c>
      <c r="AO35" s="305" t="s">
        <v>869</v>
      </c>
      <c r="AP35" s="305" t="s">
        <v>869</v>
      </c>
      <c r="AQ35" s="305" t="s">
        <v>869</v>
      </c>
      <c r="AR35" s="305" t="s">
        <v>869</v>
      </c>
      <c r="AS35" s="305" t="s">
        <v>869</v>
      </c>
      <c r="AT35" s="305" t="s">
        <v>869</v>
      </c>
      <c r="AU35" s="305" t="s">
        <v>869</v>
      </c>
    </row>
    <row r="36" spans="1:47" s="181" customFormat="1" ht="31.5">
      <c r="A36" s="176" t="s">
        <v>567</v>
      </c>
      <c r="B36" s="177" t="s">
        <v>684</v>
      </c>
      <c r="C36" s="305" t="s">
        <v>869</v>
      </c>
      <c r="D36" s="305" t="s">
        <v>869</v>
      </c>
      <c r="E36" s="305" t="s">
        <v>869</v>
      </c>
      <c r="F36" s="305" t="s">
        <v>869</v>
      </c>
      <c r="G36" s="305" t="s">
        <v>869</v>
      </c>
      <c r="H36" s="305" t="s">
        <v>869</v>
      </c>
      <c r="I36" s="305" t="s">
        <v>869</v>
      </c>
      <c r="J36" s="305" t="s">
        <v>869</v>
      </c>
      <c r="K36" s="305" t="s">
        <v>869</v>
      </c>
      <c r="L36" s="285" t="s">
        <v>869</v>
      </c>
      <c r="M36" s="285" t="s">
        <v>869</v>
      </c>
      <c r="N36" s="285" t="s">
        <v>869</v>
      </c>
      <c r="O36" s="285" t="s">
        <v>869</v>
      </c>
      <c r="P36" s="285" t="s">
        <v>869</v>
      </c>
      <c r="Q36" s="305" t="s">
        <v>869</v>
      </c>
      <c r="R36" s="305" t="s">
        <v>869</v>
      </c>
      <c r="S36" s="305" t="s">
        <v>869</v>
      </c>
      <c r="T36" s="305" t="s">
        <v>869</v>
      </c>
      <c r="U36" s="305" t="s">
        <v>869</v>
      </c>
      <c r="V36" s="305" t="s">
        <v>869</v>
      </c>
      <c r="W36" s="305" t="s">
        <v>869</v>
      </c>
      <c r="X36" s="305" t="s">
        <v>869</v>
      </c>
      <c r="Y36" s="305" t="s">
        <v>869</v>
      </c>
      <c r="Z36" s="305" t="s">
        <v>869</v>
      </c>
      <c r="AA36" s="305" t="s">
        <v>869</v>
      </c>
      <c r="AB36" s="305" t="s">
        <v>869</v>
      </c>
      <c r="AC36" s="305" t="s">
        <v>869</v>
      </c>
      <c r="AD36" s="305" t="s">
        <v>869</v>
      </c>
      <c r="AE36" s="305" t="s">
        <v>869</v>
      </c>
      <c r="AF36" s="305" t="s">
        <v>869</v>
      </c>
      <c r="AG36" s="305" t="s">
        <v>869</v>
      </c>
      <c r="AH36" s="305" t="s">
        <v>869</v>
      </c>
      <c r="AI36" s="305" t="s">
        <v>869</v>
      </c>
      <c r="AJ36" s="305" t="s">
        <v>869</v>
      </c>
      <c r="AK36" s="305" t="s">
        <v>869</v>
      </c>
      <c r="AL36" s="305" t="s">
        <v>869</v>
      </c>
      <c r="AM36" s="305" t="s">
        <v>869</v>
      </c>
      <c r="AN36" s="305" t="s">
        <v>869</v>
      </c>
      <c r="AO36" s="305" t="s">
        <v>869</v>
      </c>
      <c r="AP36" s="305" t="s">
        <v>869</v>
      </c>
      <c r="AQ36" s="305" t="s">
        <v>869</v>
      </c>
      <c r="AR36" s="305" t="s">
        <v>869</v>
      </c>
      <c r="AS36" s="305" t="s">
        <v>869</v>
      </c>
      <c r="AT36" s="305" t="s">
        <v>869</v>
      </c>
      <c r="AU36" s="305" t="s">
        <v>869</v>
      </c>
    </row>
    <row r="37" spans="1:47" ht="43.5" customHeight="1">
      <c r="A37" s="29" t="s">
        <v>776</v>
      </c>
      <c r="B37" s="153" t="s">
        <v>699</v>
      </c>
      <c r="C37" s="217" t="s">
        <v>775</v>
      </c>
      <c r="D37" s="285" t="s">
        <v>869</v>
      </c>
      <c r="E37" s="285" t="s">
        <v>869</v>
      </c>
      <c r="F37" s="285" t="s">
        <v>869</v>
      </c>
      <c r="G37" s="285" t="s">
        <v>869</v>
      </c>
      <c r="H37" s="285" t="s">
        <v>869</v>
      </c>
      <c r="I37" s="285" t="s">
        <v>869</v>
      </c>
      <c r="J37" s="285" t="s">
        <v>869</v>
      </c>
      <c r="K37" s="285" t="s">
        <v>869</v>
      </c>
      <c r="L37" s="285" t="s">
        <v>869</v>
      </c>
      <c r="M37" s="285" t="s">
        <v>869</v>
      </c>
      <c r="N37" s="285" t="s">
        <v>869</v>
      </c>
      <c r="O37" s="285" t="s">
        <v>869</v>
      </c>
      <c r="P37" s="285" t="s">
        <v>869</v>
      </c>
      <c r="Q37" s="285" t="s">
        <v>869</v>
      </c>
      <c r="R37" s="285" t="s">
        <v>869</v>
      </c>
      <c r="S37" s="285" t="s">
        <v>869</v>
      </c>
      <c r="T37" s="285" t="s">
        <v>869</v>
      </c>
      <c r="U37" s="285" t="s">
        <v>869</v>
      </c>
      <c r="V37" s="285" t="s">
        <v>869</v>
      </c>
      <c r="W37" s="285" t="s">
        <v>869</v>
      </c>
      <c r="X37" s="285" t="s">
        <v>869</v>
      </c>
      <c r="Y37" s="285" t="s">
        <v>869</v>
      </c>
      <c r="Z37" s="285" t="s">
        <v>869</v>
      </c>
      <c r="AA37" s="285" t="s">
        <v>869</v>
      </c>
      <c r="AB37" s="285" t="s">
        <v>869</v>
      </c>
      <c r="AC37" s="285" t="s">
        <v>869</v>
      </c>
      <c r="AD37" s="285" t="s">
        <v>869</v>
      </c>
      <c r="AE37" s="285" t="s">
        <v>869</v>
      </c>
      <c r="AF37" s="285" t="s">
        <v>869</v>
      </c>
      <c r="AG37" s="285" t="s">
        <v>869</v>
      </c>
      <c r="AH37" s="285" t="s">
        <v>869</v>
      </c>
      <c r="AI37" s="285" t="s">
        <v>869</v>
      </c>
      <c r="AJ37" s="285" t="s">
        <v>869</v>
      </c>
      <c r="AK37" s="285" t="s">
        <v>869</v>
      </c>
      <c r="AL37" s="285" t="s">
        <v>869</v>
      </c>
      <c r="AM37" s="285" t="s">
        <v>869</v>
      </c>
      <c r="AN37" s="285" t="s">
        <v>869</v>
      </c>
      <c r="AO37" s="285" t="s">
        <v>869</v>
      </c>
      <c r="AP37" s="285" t="s">
        <v>869</v>
      </c>
      <c r="AQ37" s="285" t="s">
        <v>869</v>
      </c>
      <c r="AR37" s="285" t="s">
        <v>869</v>
      </c>
      <c r="AS37" s="285" t="s">
        <v>869</v>
      </c>
      <c r="AT37" s="285" t="s">
        <v>869</v>
      </c>
      <c r="AU37" s="285" t="s">
        <v>869</v>
      </c>
    </row>
    <row r="38" spans="1:47" s="171" customFormat="1" ht="15.75">
      <c r="A38" s="174"/>
      <c r="B38" s="188" t="s">
        <v>654</v>
      </c>
      <c r="C38" s="285" t="s">
        <v>869</v>
      </c>
      <c r="D38" s="285" t="s">
        <v>869</v>
      </c>
      <c r="E38" s="285" t="s">
        <v>869</v>
      </c>
      <c r="F38" s="285" t="s">
        <v>869</v>
      </c>
      <c r="G38" s="285" t="s">
        <v>869</v>
      </c>
      <c r="H38" s="285" t="s">
        <v>869</v>
      </c>
      <c r="I38" s="285" t="s">
        <v>869</v>
      </c>
      <c r="J38" s="285" t="s">
        <v>869</v>
      </c>
      <c r="K38" s="285" t="s">
        <v>869</v>
      </c>
      <c r="L38" s="285" t="s">
        <v>869</v>
      </c>
      <c r="M38" s="285" t="s">
        <v>869</v>
      </c>
      <c r="N38" s="285" t="s">
        <v>869</v>
      </c>
      <c r="O38" s="285" t="s">
        <v>869</v>
      </c>
      <c r="P38" s="285" t="s">
        <v>869</v>
      </c>
      <c r="Q38" s="285" t="s">
        <v>869</v>
      </c>
      <c r="R38" s="285" t="s">
        <v>869</v>
      </c>
      <c r="S38" s="285" t="s">
        <v>869</v>
      </c>
      <c r="T38" s="285" t="s">
        <v>869</v>
      </c>
      <c r="U38" s="285" t="s">
        <v>869</v>
      </c>
      <c r="V38" s="285" t="s">
        <v>869</v>
      </c>
      <c r="W38" s="285" t="s">
        <v>869</v>
      </c>
      <c r="X38" s="285" t="s">
        <v>869</v>
      </c>
      <c r="Y38" s="285" t="s">
        <v>869</v>
      </c>
      <c r="Z38" s="285" t="s">
        <v>869</v>
      </c>
      <c r="AA38" s="285" t="s">
        <v>869</v>
      </c>
      <c r="AB38" s="285" t="s">
        <v>869</v>
      </c>
      <c r="AC38" s="285" t="s">
        <v>869</v>
      </c>
      <c r="AD38" s="285" t="s">
        <v>869</v>
      </c>
      <c r="AE38" s="285" t="s">
        <v>869</v>
      </c>
      <c r="AF38" s="285" t="s">
        <v>869</v>
      </c>
      <c r="AG38" s="285" t="s">
        <v>869</v>
      </c>
      <c r="AH38" s="285" t="s">
        <v>869</v>
      </c>
      <c r="AI38" s="285" t="s">
        <v>869</v>
      </c>
      <c r="AJ38" s="285" t="s">
        <v>869</v>
      </c>
      <c r="AK38" s="285" t="s">
        <v>869</v>
      </c>
      <c r="AL38" s="285" t="s">
        <v>869</v>
      </c>
      <c r="AM38" s="285" t="s">
        <v>869</v>
      </c>
      <c r="AN38" s="285" t="s">
        <v>869</v>
      </c>
      <c r="AO38" s="285" t="s">
        <v>869</v>
      </c>
      <c r="AP38" s="285" t="s">
        <v>869</v>
      </c>
      <c r="AQ38" s="285" t="s">
        <v>869</v>
      </c>
      <c r="AR38" s="285" t="s">
        <v>869</v>
      </c>
      <c r="AS38" s="285" t="s">
        <v>869</v>
      </c>
      <c r="AT38" s="285" t="s">
        <v>869</v>
      </c>
      <c r="AU38" s="285" t="s">
        <v>869</v>
      </c>
    </row>
    <row r="39" spans="1:47" s="180" customFormat="1" ht="31.5">
      <c r="A39" s="176" t="s">
        <v>504</v>
      </c>
      <c r="B39" s="177" t="s">
        <v>681</v>
      </c>
      <c r="C39" s="305" t="s">
        <v>869</v>
      </c>
      <c r="D39" s="305" t="s">
        <v>869</v>
      </c>
      <c r="E39" s="305" t="s">
        <v>869</v>
      </c>
      <c r="F39" s="305" t="s">
        <v>869</v>
      </c>
      <c r="G39" s="305" t="s">
        <v>869</v>
      </c>
      <c r="H39" s="305" t="s">
        <v>869</v>
      </c>
      <c r="I39" s="305" t="s">
        <v>869</v>
      </c>
      <c r="J39" s="305" t="s">
        <v>869</v>
      </c>
      <c r="K39" s="305" t="s">
        <v>869</v>
      </c>
      <c r="L39" s="285" t="s">
        <v>869</v>
      </c>
      <c r="M39" s="285" t="s">
        <v>869</v>
      </c>
      <c r="N39" s="285" t="s">
        <v>869</v>
      </c>
      <c r="O39" s="285" t="s">
        <v>869</v>
      </c>
      <c r="P39" s="285" t="s">
        <v>869</v>
      </c>
      <c r="Q39" s="305" t="s">
        <v>869</v>
      </c>
      <c r="R39" s="305" t="s">
        <v>869</v>
      </c>
      <c r="S39" s="305" t="s">
        <v>869</v>
      </c>
      <c r="T39" s="305" t="s">
        <v>869</v>
      </c>
      <c r="U39" s="305" t="s">
        <v>869</v>
      </c>
      <c r="V39" s="305" t="s">
        <v>869</v>
      </c>
      <c r="W39" s="305" t="s">
        <v>869</v>
      </c>
      <c r="X39" s="305" t="s">
        <v>869</v>
      </c>
      <c r="Y39" s="305" t="s">
        <v>869</v>
      </c>
      <c r="Z39" s="305" t="s">
        <v>869</v>
      </c>
      <c r="AA39" s="305" t="s">
        <v>869</v>
      </c>
      <c r="AB39" s="305" t="s">
        <v>869</v>
      </c>
      <c r="AC39" s="305" t="s">
        <v>869</v>
      </c>
      <c r="AD39" s="305" t="s">
        <v>869</v>
      </c>
      <c r="AE39" s="305" t="s">
        <v>869</v>
      </c>
      <c r="AF39" s="305" t="s">
        <v>869</v>
      </c>
      <c r="AG39" s="305" t="s">
        <v>869</v>
      </c>
      <c r="AH39" s="305" t="s">
        <v>869</v>
      </c>
      <c r="AI39" s="305" t="s">
        <v>869</v>
      </c>
      <c r="AJ39" s="305" t="s">
        <v>869</v>
      </c>
      <c r="AK39" s="305" t="s">
        <v>869</v>
      </c>
      <c r="AL39" s="305" t="s">
        <v>869</v>
      </c>
      <c r="AM39" s="305" t="s">
        <v>869</v>
      </c>
      <c r="AN39" s="305" t="s">
        <v>869</v>
      </c>
      <c r="AO39" s="305" t="s">
        <v>869</v>
      </c>
      <c r="AP39" s="305" t="s">
        <v>869</v>
      </c>
      <c r="AQ39" s="305" t="s">
        <v>869</v>
      </c>
      <c r="AR39" s="305" t="s">
        <v>869</v>
      </c>
      <c r="AS39" s="305" t="s">
        <v>869</v>
      </c>
      <c r="AT39" s="305" t="s">
        <v>869</v>
      </c>
      <c r="AU39" s="305" t="s">
        <v>869</v>
      </c>
    </row>
    <row r="40" spans="1:47" s="181" customFormat="1" ht="47.25">
      <c r="A40" s="176" t="s">
        <v>509</v>
      </c>
      <c r="B40" s="177" t="s">
        <v>686</v>
      </c>
      <c r="C40" s="305" t="s">
        <v>869</v>
      </c>
      <c r="D40" s="305" t="s">
        <v>869</v>
      </c>
      <c r="E40" s="305" t="s">
        <v>869</v>
      </c>
      <c r="F40" s="305" t="s">
        <v>869</v>
      </c>
      <c r="G40" s="305" t="s">
        <v>869</v>
      </c>
      <c r="H40" s="305" t="s">
        <v>869</v>
      </c>
      <c r="I40" s="305" t="s">
        <v>869</v>
      </c>
      <c r="J40" s="305" t="s">
        <v>869</v>
      </c>
      <c r="K40" s="305" t="s">
        <v>869</v>
      </c>
      <c r="L40" s="285" t="s">
        <v>869</v>
      </c>
      <c r="M40" s="285" t="s">
        <v>869</v>
      </c>
      <c r="N40" s="285" t="s">
        <v>869</v>
      </c>
      <c r="O40" s="285" t="s">
        <v>869</v>
      </c>
      <c r="P40" s="285" t="s">
        <v>869</v>
      </c>
      <c r="Q40" s="305" t="s">
        <v>869</v>
      </c>
      <c r="R40" s="305" t="s">
        <v>869</v>
      </c>
      <c r="S40" s="305" t="s">
        <v>869</v>
      </c>
      <c r="T40" s="305" t="s">
        <v>869</v>
      </c>
      <c r="U40" s="305" t="s">
        <v>869</v>
      </c>
      <c r="V40" s="305" t="s">
        <v>869</v>
      </c>
      <c r="W40" s="305" t="s">
        <v>869</v>
      </c>
      <c r="X40" s="305" t="s">
        <v>869</v>
      </c>
      <c r="Y40" s="305" t="s">
        <v>869</v>
      </c>
      <c r="Z40" s="305" t="s">
        <v>869</v>
      </c>
      <c r="AA40" s="305" t="s">
        <v>869</v>
      </c>
      <c r="AB40" s="305" t="s">
        <v>869</v>
      </c>
      <c r="AC40" s="305" t="s">
        <v>869</v>
      </c>
      <c r="AD40" s="305" t="s">
        <v>869</v>
      </c>
      <c r="AE40" s="305" t="s">
        <v>869</v>
      </c>
      <c r="AF40" s="305" t="s">
        <v>869</v>
      </c>
      <c r="AG40" s="305" t="s">
        <v>869</v>
      </c>
      <c r="AH40" s="305" t="s">
        <v>869</v>
      </c>
      <c r="AI40" s="305" t="s">
        <v>869</v>
      </c>
      <c r="AJ40" s="305" t="s">
        <v>869</v>
      </c>
      <c r="AK40" s="305" t="s">
        <v>869</v>
      </c>
      <c r="AL40" s="305" t="s">
        <v>869</v>
      </c>
      <c r="AM40" s="305" t="s">
        <v>869</v>
      </c>
      <c r="AN40" s="305" t="s">
        <v>869</v>
      </c>
      <c r="AO40" s="305" t="s">
        <v>869</v>
      </c>
      <c r="AP40" s="305" t="s">
        <v>869</v>
      </c>
      <c r="AQ40" s="305" t="s">
        <v>869</v>
      </c>
      <c r="AR40" s="305" t="s">
        <v>869</v>
      </c>
      <c r="AS40" s="305" t="s">
        <v>869</v>
      </c>
      <c r="AT40" s="305" t="s">
        <v>869</v>
      </c>
      <c r="AU40" s="305" t="s">
        <v>869</v>
      </c>
    </row>
    <row r="41" spans="1:47" s="181" customFormat="1" ht="31.5">
      <c r="A41" s="176" t="s">
        <v>557</v>
      </c>
      <c r="B41" s="177" t="s">
        <v>687</v>
      </c>
      <c r="C41" s="305" t="s">
        <v>869</v>
      </c>
      <c r="D41" s="305" t="s">
        <v>869</v>
      </c>
      <c r="E41" s="305" t="s">
        <v>869</v>
      </c>
      <c r="F41" s="305" t="s">
        <v>869</v>
      </c>
      <c r="G41" s="305" t="s">
        <v>869</v>
      </c>
      <c r="H41" s="305" t="s">
        <v>869</v>
      </c>
      <c r="I41" s="305" t="s">
        <v>869</v>
      </c>
      <c r="J41" s="305" t="s">
        <v>869</v>
      </c>
      <c r="K41" s="305" t="s">
        <v>869</v>
      </c>
      <c r="L41" s="285" t="s">
        <v>869</v>
      </c>
      <c r="M41" s="285" t="s">
        <v>869</v>
      </c>
      <c r="N41" s="285" t="s">
        <v>869</v>
      </c>
      <c r="O41" s="285" t="s">
        <v>869</v>
      </c>
      <c r="P41" s="285" t="s">
        <v>869</v>
      </c>
      <c r="Q41" s="305" t="s">
        <v>869</v>
      </c>
      <c r="R41" s="305" t="s">
        <v>869</v>
      </c>
      <c r="S41" s="305" t="s">
        <v>869</v>
      </c>
      <c r="T41" s="305" t="s">
        <v>869</v>
      </c>
      <c r="U41" s="305" t="s">
        <v>869</v>
      </c>
      <c r="V41" s="305" t="s">
        <v>869</v>
      </c>
      <c r="W41" s="305" t="s">
        <v>869</v>
      </c>
      <c r="X41" s="305" t="s">
        <v>869</v>
      </c>
      <c r="Y41" s="305" t="s">
        <v>869</v>
      </c>
      <c r="Z41" s="305" t="s">
        <v>869</v>
      </c>
      <c r="AA41" s="305" t="s">
        <v>869</v>
      </c>
      <c r="AB41" s="305" t="s">
        <v>869</v>
      </c>
      <c r="AC41" s="305" t="s">
        <v>869</v>
      </c>
      <c r="AD41" s="305" t="s">
        <v>869</v>
      </c>
      <c r="AE41" s="305" t="s">
        <v>869</v>
      </c>
      <c r="AF41" s="305" t="s">
        <v>869</v>
      </c>
      <c r="AG41" s="305" t="s">
        <v>869</v>
      </c>
      <c r="AH41" s="305" t="s">
        <v>869</v>
      </c>
      <c r="AI41" s="305" t="s">
        <v>869</v>
      </c>
      <c r="AJ41" s="305" t="s">
        <v>869</v>
      </c>
      <c r="AK41" s="305" t="s">
        <v>869</v>
      </c>
      <c r="AL41" s="305" t="s">
        <v>869</v>
      </c>
      <c r="AM41" s="305" t="s">
        <v>869</v>
      </c>
      <c r="AN41" s="305" t="s">
        <v>869</v>
      </c>
      <c r="AO41" s="305" t="s">
        <v>869</v>
      </c>
      <c r="AP41" s="305" t="s">
        <v>869</v>
      </c>
      <c r="AQ41" s="305" t="s">
        <v>869</v>
      </c>
      <c r="AR41" s="305" t="s">
        <v>869</v>
      </c>
      <c r="AS41" s="305" t="s">
        <v>869</v>
      </c>
      <c r="AT41" s="305" t="s">
        <v>869</v>
      </c>
      <c r="AU41" s="305" t="s">
        <v>869</v>
      </c>
    </row>
    <row r="42" spans="1:47" ht="47.25">
      <c r="A42" s="29" t="s">
        <v>777</v>
      </c>
      <c r="B42" s="182" t="s">
        <v>726</v>
      </c>
      <c r="C42" s="217" t="s">
        <v>779</v>
      </c>
      <c r="D42" s="285" t="s">
        <v>869</v>
      </c>
      <c r="E42" s="285" t="s">
        <v>869</v>
      </c>
      <c r="F42" s="285" t="s">
        <v>869</v>
      </c>
      <c r="G42" s="285" t="s">
        <v>869</v>
      </c>
      <c r="H42" s="285" t="s">
        <v>869</v>
      </c>
      <c r="I42" s="285" t="s">
        <v>869</v>
      </c>
      <c r="J42" s="285" t="s">
        <v>869</v>
      </c>
      <c r="K42" s="285" t="s">
        <v>869</v>
      </c>
      <c r="L42" s="285" t="s">
        <v>869</v>
      </c>
      <c r="M42" s="285" t="s">
        <v>869</v>
      </c>
      <c r="N42" s="24">
        <v>1</v>
      </c>
      <c r="O42" s="285" t="s">
        <v>869</v>
      </c>
      <c r="P42" s="285" t="s">
        <v>869</v>
      </c>
      <c r="Q42" s="285" t="s">
        <v>869</v>
      </c>
      <c r="R42" s="285" t="s">
        <v>869</v>
      </c>
      <c r="S42" s="285" t="s">
        <v>869</v>
      </c>
      <c r="T42" s="285" t="s">
        <v>869</v>
      </c>
      <c r="U42" s="285" t="s">
        <v>869</v>
      </c>
      <c r="V42" s="285" t="s">
        <v>869</v>
      </c>
      <c r="W42" s="285" t="s">
        <v>869</v>
      </c>
      <c r="X42" s="285" t="s">
        <v>869</v>
      </c>
      <c r="Y42" s="285" t="s">
        <v>869</v>
      </c>
      <c r="Z42" s="285" t="s">
        <v>869</v>
      </c>
      <c r="AA42" s="285" t="s">
        <v>869</v>
      </c>
      <c r="AB42" s="285" t="s">
        <v>869</v>
      </c>
      <c r="AC42" s="285" t="s">
        <v>869</v>
      </c>
      <c r="AD42" s="285" t="s">
        <v>869</v>
      </c>
      <c r="AE42" s="285" t="s">
        <v>869</v>
      </c>
      <c r="AF42" s="285" t="s">
        <v>869</v>
      </c>
      <c r="AG42" s="285" t="s">
        <v>869</v>
      </c>
      <c r="AH42" s="285" t="s">
        <v>869</v>
      </c>
      <c r="AI42" s="285" t="s">
        <v>869</v>
      </c>
      <c r="AJ42" s="285" t="s">
        <v>869</v>
      </c>
      <c r="AK42" s="285" t="s">
        <v>869</v>
      </c>
      <c r="AL42" s="285" t="s">
        <v>869</v>
      </c>
      <c r="AM42" s="285" t="s">
        <v>869</v>
      </c>
      <c r="AN42" s="285" t="s">
        <v>869</v>
      </c>
      <c r="AO42" s="285" t="s">
        <v>869</v>
      </c>
      <c r="AP42" s="285" t="s">
        <v>869</v>
      </c>
      <c r="AQ42" s="285" t="s">
        <v>869</v>
      </c>
      <c r="AR42" s="285" t="s">
        <v>869</v>
      </c>
      <c r="AS42" s="285" t="s">
        <v>869</v>
      </c>
      <c r="AT42" s="285" t="s">
        <v>869</v>
      </c>
      <c r="AU42" s="285" t="s">
        <v>869</v>
      </c>
    </row>
    <row r="43" spans="1:47" ht="31.5">
      <c r="A43" s="29" t="s">
        <v>778</v>
      </c>
      <c r="B43" s="183" t="s">
        <v>727</v>
      </c>
      <c r="C43" s="217" t="s">
        <v>780</v>
      </c>
      <c r="D43" s="285" t="s">
        <v>869</v>
      </c>
      <c r="E43" s="285" t="s">
        <v>869</v>
      </c>
      <c r="F43" s="285" t="s">
        <v>869</v>
      </c>
      <c r="G43" s="285" t="s">
        <v>869</v>
      </c>
      <c r="H43" s="285" t="s">
        <v>869</v>
      </c>
      <c r="I43" s="285" t="s">
        <v>869</v>
      </c>
      <c r="J43" s="285" t="s">
        <v>869</v>
      </c>
      <c r="K43" s="285" t="s">
        <v>869</v>
      </c>
      <c r="L43" s="285" t="s">
        <v>869</v>
      </c>
      <c r="M43" s="285" t="s">
        <v>869</v>
      </c>
      <c r="N43" s="285" t="s">
        <v>869</v>
      </c>
      <c r="O43" s="285" t="s">
        <v>869</v>
      </c>
      <c r="P43" s="285" t="s">
        <v>869</v>
      </c>
      <c r="Q43" s="285" t="s">
        <v>869</v>
      </c>
      <c r="R43" s="285" t="s">
        <v>869</v>
      </c>
      <c r="S43" s="285" t="s">
        <v>869</v>
      </c>
      <c r="T43" s="285" t="s">
        <v>869</v>
      </c>
      <c r="U43" s="285" t="s">
        <v>869</v>
      </c>
      <c r="V43" s="285" t="s">
        <v>869</v>
      </c>
      <c r="W43" s="285" t="s">
        <v>869</v>
      </c>
      <c r="X43" s="285" t="s">
        <v>869</v>
      </c>
      <c r="Y43" s="285" t="s">
        <v>869</v>
      </c>
      <c r="Z43" s="285" t="s">
        <v>869</v>
      </c>
      <c r="AA43" s="285" t="s">
        <v>869</v>
      </c>
      <c r="AB43" s="285" t="s">
        <v>869</v>
      </c>
      <c r="AC43" s="285" t="s">
        <v>869</v>
      </c>
      <c r="AD43" s="285" t="s">
        <v>869</v>
      </c>
      <c r="AE43" s="285" t="s">
        <v>869</v>
      </c>
      <c r="AF43" s="285" t="s">
        <v>869</v>
      </c>
      <c r="AG43" s="285" t="s">
        <v>869</v>
      </c>
      <c r="AH43" s="285" t="s">
        <v>869</v>
      </c>
      <c r="AI43" s="285" t="s">
        <v>869</v>
      </c>
      <c r="AJ43" s="285" t="s">
        <v>869</v>
      </c>
      <c r="AK43" s="285" t="s">
        <v>869</v>
      </c>
      <c r="AL43" s="285" t="s">
        <v>869</v>
      </c>
      <c r="AM43" s="285" t="s">
        <v>869</v>
      </c>
      <c r="AN43" s="285" t="s">
        <v>869</v>
      </c>
      <c r="AO43" s="285" t="s">
        <v>869</v>
      </c>
      <c r="AP43" s="285" t="s">
        <v>869</v>
      </c>
      <c r="AQ43" s="285" t="s">
        <v>869</v>
      </c>
      <c r="AR43" s="285" t="s">
        <v>869</v>
      </c>
      <c r="AS43" s="285" t="s">
        <v>869</v>
      </c>
      <c r="AT43" s="285" t="s">
        <v>869</v>
      </c>
      <c r="AU43" s="285" t="s">
        <v>869</v>
      </c>
    </row>
    <row r="44" spans="1:47" s="180" customFormat="1" ht="31.5">
      <c r="A44" s="176" t="s">
        <v>510</v>
      </c>
      <c r="B44" s="177" t="s">
        <v>682</v>
      </c>
      <c r="C44" s="305" t="s">
        <v>869</v>
      </c>
      <c r="D44" s="305" t="s">
        <v>869</v>
      </c>
      <c r="E44" s="305" t="s">
        <v>869</v>
      </c>
      <c r="F44" s="305" t="s">
        <v>869</v>
      </c>
      <c r="G44" s="305" t="s">
        <v>869</v>
      </c>
      <c r="H44" s="305" t="s">
        <v>869</v>
      </c>
      <c r="I44" s="305" t="s">
        <v>869</v>
      </c>
      <c r="J44" s="305" t="s">
        <v>869</v>
      </c>
      <c r="K44" s="305" t="s">
        <v>869</v>
      </c>
      <c r="L44" s="285" t="s">
        <v>869</v>
      </c>
      <c r="M44" s="285" t="s">
        <v>869</v>
      </c>
      <c r="N44" s="285" t="s">
        <v>869</v>
      </c>
      <c r="O44" s="285" t="s">
        <v>869</v>
      </c>
      <c r="P44" s="285" t="s">
        <v>869</v>
      </c>
      <c r="Q44" s="305" t="s">
        <v>869</v>
      </c>
      <c r="R44" s="305" t="s">
        <v>869</v>
      </c>
      <c r="S44" s="305" t="s">
        <v>869</v>
      </c>
      <c r="T44" s="305" t="s">
        <v>869</v>
      </c>
      <c r="U44" s="305" t="s">
        <v>869</v>
      </c>
      <c r="V44" s="305" t="s">
        <v>869</v>
      </c>
      <c r="W44" s="305" t="s">
        <v>869</v>
      </c>
      <c r="X44" s="305" t="s">
        <v>869</v>
      </c>
      <c r="Y44" s="305" t="s">
        <v>869</v>
      </c>
      <c r="Z44" s="305" t="s">
        <v>869</v>
      </c>
      <c r="AA44" s="305" t="s">
        <v>869</v>
      </c>
      <c r="AB44" s="305" t="s">
        <v>869</v>
      </c>
      <c r="AC44" s="305" t="s">
        <v>869</v>
      </c>
      <c r="AD44" s="305" t="s">
        <v>869</v>
      </c>
      <c r="AE44" s="305" t="s">
        <v>869</v>
      </c>
      <c r="AF44" s="305" t="s">
        <v>869</v>
      </c>
      <c r="AG44" s="305" t="s">
        <v>869</v>
      </c>
      <c r="AH44" s="305" t="s">
        <v>869</v>
      </c>
      <c r="AI44" s="305" t="s">
        <v>869</v>
      </c>
      <c r="AJ44" s="305" t="s">
        <v>869</v>
      </c>
      <c r="AK44" s="305" t="s">
        <v>869</v>
      </c>
      <c r="AL44" s="305" t="s">
        <v>869</v>
      </c>
      <c r="AM44" s="305" t="s">
        <v>869</v>
      </c>
      <c r="AN44" s="305" t="s">
        <v>869</v>
      </c>
      <c r="AO44" s="305" t="s">
        <v>869</v>
      </c>
      <c r="AP44" s="305" t="s">
        <v>869</v>
      </c>
      <c r="AQ44" s="305" t="s">
        <v>869</v>
      </c>
      <c r="AR44" s="305" t="s">
        <v>869</v>
      </c>
      <c r="AS44" s="305" t="s">
        <v>869</v>
      </c>
      <c r="AT44" s="305" t="s">
        <v>869</v>
      </c>
      <c r="AU44" s="305" t="s">
        <v>869</v>
      </c>
    </row>
    <row r="45" spans="1:47" s="180" customFormat="1" ht="15.75">
      <c r="A45" s="176" t="s">
        <v>560</v>
      </c>
      <c r="B45" s="177" t="s">
        <v>683</v>
      </c>
      <c r="C45" s="305" t="s">
        <v>869</v>
      </c>
      <c r="D45" s="305" t="s">
        <v>869</v>
      </c>
      <c r="E45" s="305" t="s">
        <v>869</v>
      </c>
      <c r="F45" s="305" t="s">
        <v>869</v>
      </c>
      <c r="G45" s="305" t="s">
        <v>869</v>
      </c>
      <c r="H45" s="305" t="s">
        <v>869</v>
      </c>
      <c r="I45" s="305" t="s">
        <v>869</v>
      </c>
      <c r="J45" s="305" t="s">
        <v>869</v>
      </c>
      <c r="K45" s="305" t="s">
        <v>869</v>
      </c>
      <c r="L45" s="285" t="s">
        <v>869</v>
      </c>
      <c r="M45" s="285" t="s">
        <v>869</v>
      </c>
      <c r="N45" s="285" t="s">
        <v>869</v>
      </c>
      <c r="O45" s="285" t="s">
        <v>869</v>
      </c>
      <c r="P45" s="285" t="s">
        <v>869</v>
      </c>
      <c r="Q45" s="305" t="s">
        <v>869</v>
      </c>
      <c r="R45" s="305" t="s">
        <v>869</v>
      </c>
      <c r="S45" s="305" t="s">
        <v>869</v>
      </c>
      <c r="T45" s="305" t="s">
        <v>869</v>
      </c>
      <c r="U45" s="305" t="s">
        <v>869</v>
      </c>
      <c r="V45" s="305" t="s">
        <v>869</v>
      </c>
      <c r="W45" s="305" t="s">
        <v>869</v>
      </c>
      <c r="X45" s="305" t="s">
        <v>869</v>
      </c>
      <c r="Y45" s="305" t="s">
        <v>869</v>
      </c>
      <c r="Z45" s="305" t="s">
        <v>869</v>
      </c>
      <c r="AA45" s="305" t="s">
        <v>869</v>
      </c>
      <c r="AB45" s="305" t="s">
        <v>869</v>
      </c>
      <c r="AC45" s="305" t="s">
        <v>869</v>
      </c>
      <c r="AD45" s="305" t="s">
        <v>869</v>
      </c>
      <c r="AE45" s="305" t="s">
        <v>869</v>
      </c>
      <c r="AF45" s="305" t="s">
        <v>869</v>
      </c>
      <c r="AG45" s="305" t="s">
        <v>869</v>
      </c>
      <c r="AH45" s="305" t="s">
        <v>869</v>
      </c>
      <c r="AI45" s="305" t="s">
        <v>869</v>
      </c>
      <c r="AJ45" s="305" t="s">
        <v>869</v>
      </c>
      <c r="AK45" s="305" t="s">
        <v>869</v>
      </c>
      <c r="AL45" s="305" t="s">
        <v>869</v>
      </c>
      <c r="AM45" s="305" t="s">
        <v>869</v>
      </c>
      <c r="AN45" s="305" t="s">
        <v>869</v>
      </c>
      <c r="AO45" s="305" t="s">
        <v>869</v>
      </c>
      <c r="AP45" s="305" t="s">
        <v>869</v>
      </c>
      <c r="AQ45" s="305" t="s">
        <v>869</v>
      </c>
      <c r="AR45" s="305" t="s">
        <v>869</v>
      </c>
      <c r="AS45" s="305" t="s">
        <v>869</v>
      </c>
      <c r="AT45" s="305" t="s">
        <v>869</v>
      </c>
      <c r="AU45" s="305" t="s">
        <v>869</v>
      </c>
    </row>
    <row r="46" spans="1:47" ht="31.5">
      <c r="A46" s="29" t="s">
        <v>753</v>
      </c>
      <c r="B46" s="167" t="s">
        <v>700</v>
      </c>
      <c r="C46" s="217" t="s">
        <v>781</v>
      </c>
      <c r="D46" s="285" t="s">
        <v>869</v>
      </c>
      <c r="E46" s="285" t="s">
        <v>869</v>
      </c>
      <c r="F46" s="285" t="s">
        <v>869</v>
      </c>
      <c r="G46" s="285" t="s">
        <v>869</v>
      </c>
      <c r="H46" s="285" t="s">
        <v>869</v>
      </c>
      <c r="I46" s="285" t="s">
        <v>869</v>
      </c>
      <c r="J46" s="285" t="s">
        <v>869</v>
      </c>
      <c r="K46" s="285" t="s">
        <v>869</v>
      </c>
      <c r="L46" s="184">
        <v>7.5</v>
      </c>
      <c r="M46" s="285" t="s">
        <v>869</v>
      </c>
      <c r="N46" s="285" t="s">
        <v>869</v>
      </c>
      <c r="O46" s="285" t="s">
        <v>869</v>
      </c>
      <c r="P46" s="195">
        <v>1</v>
      </c>
      <c r="Q46" s="285" t="s">
        <v>869</v>
      </c>
      <c r="R46" s="285" t="s">
        <v>869</v>
      </c>
      <c r="S46" s="285" t="s">
        <v>869</v>
      </c>
      <c r="T46" s="285" t="s">
        <v>869</v>
      </c>
      <c r="U46" s="285" t="s">
        <v>869</v>
      </c>
      <c r="V46" s="285" t="s">
        <v>869</v>
      </c>
      <c r="W46" s="285" t="s">
        <v>869</v>
      </c>
      <c r="X46" s="285" t="s">
        <v>869</v>
      </c>
      <c r="Y46" s="285" t="s">
        <v>869</v>
      </c>
      <c r="Z46" s="285" t="s">
        <v>869</v>
      </c>
      <c r="AA46" s="285" t="s">
        <v>869</v>
      </c>
      <c r="AB46" s="285" t="s">
        <v>869</v>
      </c>
      <c r="AC46" s="285" t="s">
        <v>869</v>
      </c>
      <c r="AD46" s="285" t="s">
        <v>869</v>
      </c>
      <c r="AE46" s="285" t="s">
        <v>869</v>
      </c>
      <c r="AF46" s="285" t="s">
        <v>869</v>
      </c>
      <c r="AG46" s="285" t="s">
        <v>869</v>
      </c>
      <c r="AH46" s="285" t="s">
        <v>869</v>
      </c>
      <c r="AI46" s="285" t="s">
        <v>869</v>
      </c>
      <c r="AJ46" s="285" t="s">
        <v>869</v>
      </c>
      <c r="AK46" s="285" t="s">
        <v>869</v>
      </c>
      <c r="AL46" s="285" t="s">
        <v>869</v>
      </c>
      <c r="AM46" s="285" t="s">
        <v>869</v>
      </c>
      <c r="AN46" s="285" t="s">
        <v>869</v>
      </c>
      <c r="AO46" s="285" t="s">
        <v>869</v>
      </c>
      <c r="AP46" s="285" t="s">
        <v>869</v>
      </c>
      <c r="AQ46" s="285" t="s">
        <v>869</v>
      </c>
      <c r="AR46" s="285" t="s">
        <v>869</v>
      </c>
      <c r="AS46" s="285" t="s">
        <v>869</v>
      </c>
      <c r="AT46" s="285" t="s">
        <v>869</v>
      </c>
      <c r="AU46" s="285" t="s">
        <v>869</v>
      </c>
    </row>
    <row r="47" spans="1:47" ht="31.5">
      <c r="A47" s="29" t="s">
        <v>754</v>
      </c>
      <c r="B47" s="168" t="s">
        <v>701</v>
      </c>
      <c r="C47" s="217" t="s">
        <v>782</v>
      </c>
      <c r="D47" s="285" t="s">
        <v>869</v>
      </c>
      <c r="E47" s="285" t="s">
        <v>869</v>
      </c>
      <c r="F47" s="285" t="s">
        <v>869</v>
      </c>
      <c r="G47" s="285" t="s">
        <v>869</v>
      </c>
      <c r="H47" s="285" t="s">
        <v>869</v>
      </c>
      <c r="I47" s="285" t="s">
        <v>869</v>
      </c>
      <c r="J47" s="285" t="s">
        <v>869</v>
      </c>
      <c r="K47" s="285" t="s">
        <v>869</v>
      </c>
      <c r="L47" s="184">
        <v>5.0599999999999996</v>
      </c>
      <c r="M47" s="285" t="s">
        <v>869</v>
      </c>
      <c r="N47" s="285" t="s">
        <v>869</v>
      </c>
      <c r="O47" s="285" t="s">
        <v>869</v>
      </c>
      <c r="P47" s="195">
        <v>1</v>
      </c>
      <c r="Q47" s="285" t="s">
        <v>869</v>
      </c>
      <c r="R47" s="285" t="s">
        <v>869</v>
      </c>
      <c r="S47" s="285" t="s">
        <v>869</v>
      </c>
      <c r="T47" s="285" t="s">
        <v>869</v>
      </c>
      <c r="U47" s="285" t="s">
        <v>869</v>
      </c>
      <c r="V47" s="285" t="s">
        <v>869</v>
      </c>
      <c r="W47" s="285" t="s">
        <v>869</v>
      </c>
      <c r="X47" s="285" t="s">
        <v>869</v>
      </c>
      <c r="Y47" s="285" t="s">
        <v>869</v>
      </c>
      <c r="Z47" s="285" t="s">
        <v>869</v>
      </c>
      <c r="AA47" s="285" t="s">
        <v>869</v>
      </c>
      <c r="AB47" s="285" t="s">
        <v>869</v>
      </c>
      <c r="AC47" s="285" t="s">
        <v>869</v>
      </c>
      <c r="AD47" s="285" t="s">
        <v>869</v>
      </c>
      <c r="AE47" s="285" t="s">
        <v>869</v>
      </c>
      <c r="AF47" s="285" t="s">
        <v>869</v>
      </c>
      <c r="AG47" s="285" t="s">
        <v>869</v>
      </c>
      <c r="AH47" s="285" t="s">
        <v>869</v>
      </c>
      <c r="AI47" s="285" t="s">
        <v>869</v>
      </c>
      <c r="AJ47" s="285" t="s">
        <v>869</v>
      </c>
      <c r="AK47" s="285" t="s">
        <v>869</v>
      </c>
      <c r="AL47" s="285" t="s">
        <v>869</v>
      </c>
      <c r="AM47" s="285" t="s">
        <v>869</v>
      </c>
      <c r="AN47" s="285" t="s">
        <v>869</v>
      </c>
      <c r="AO47" s="285" t="s">
        <v>869</v>
      </c>
      <c r="AP47" s="285" t="s">
        <v>869</v>
      </c>
      <c r="AQ47" s="285" t="s">
        <v>869</v>
      </c>
      <c r="AR47" s="285" t="s">
        <v>869</v>
      </c>
      <c r="AS47" s="285" t="s">
        <v>869</v>
      </c>
      <c r="AT47" s="285" t="s">
        <v>869</v>
      </c>
      <c r="AU47" s="285" t="s">
        <v>869</v>
      </c>
    </row>
    <row r="48" spans="1:47" ht="31.5">
      <c r="A48" s="29" t="s">
        <v>755</v>
      </c>
      <c r="B48" s="168" t="s">
        <v>702</v>
      </c>
      <c r="C48" s="217" t="s">
        <v>783</v>
      </c>
      <c r="D48" s="285" t="s">
        <v>869</v>
      </c>
      <c r="E48" s="285" t="s">
        <v>869</v>
      </c>
      <c r="F48" s="285" t="s">
        <v>869</v>
      </c>
      <c r="G48" s="285" t="s">
        <v>869</v>
      </c>
      <c r="H48" s="285" t="s">
        <v>869</v>
      </c>
      <c r="I48" s="285" t="s">
        <v>869</v>
      </c>
      <c r="J48" s="285" t="s">
        <v>869</v>
      </c>
      <c r="K48" s="285" t="s">
        <v>869</v>
      </c>
      <c r="L48" s="184">
        <v>3.7</v>
      </c>
      <c r="M48" s="285" t="s">
        <v>869</v>
      </c>
      <c r="N48" s="285" t="s">
        <v>869</v>
      </c>
      <c r="O48" s="285" t="s">
        <v>869</v>
      </c>
      <c r="P48" s="195">
        <v>1</v>
      </c>
      <c r="Q48" s="285" t="s">
        <v>869</v>
      </c>
      <c r="R48" s="285" t="s">
        <v>869</v>
      </c>
      <c r="S48" s="285" t="s">
        <v>869</v>
      </c>
      <c r="T48" s="285" t="s">
        <v>869</v>
      </c>
      <c r="U48" s="285" t="s">
        <v>869</v>
      </c>
      <c r="V48" s="285" t="s">
        <v>869</v>
      </c>
      <c r="W48" s="285" t="s">
        <v>869</v>
      </c>
      <c r="X48" s="285" t="s">
        <v>869</v>
      </c>
      <c r="Y48" s="285" t="s">
        <v>869</v>
      </c>
      <c r="Z48" s="285" t="s">
        <v>869</v>
      </c>
      <c r="AA48" s="285" t="s">
        <v>869</v>
      </c>
      <c r="AB48" s="285" t="s">
        <v>869</v>
      </c>
      <c r="AC48" s="285" t="s">
        <v>869</v>
      </c>
      <c r="AD48" s="285" t="s">
        <v>869</v>
      </c>
      <c r="AE48" s="285" t="s">
        <v>869</v>
      </c>
      <c r="AF48" s="285" t="s">
        <v>869</v>
      </c>
      <c r="AG48" s="285" t="s">
        <v>869</v>
      </c>
      <c r="AH48" s="285" t="s">
        <v>869</v>
      </c>
      <c r="AI48" s="285" t="s">
        <v>869</v>
      </c>
      <c r="AJ48" s="285" t="s">
        <v>869</v>
      </c>
      <c r="AK48" s="285" t="s">
        <v>869</v>
      </c>
      <c r="AL48" s="285" t="s">
        <v>869</v>
      </c>
      <c r="AM48" s="285" t="s">
        <v>869</v>
      </c>
      <c r="AN48" s="285" t="s">
        <v>869</v>
      </c>
      <c r="AO48" s="285" t="s">
        <v>869</v>
      </c>
      <c r="AP48" s="285" t="s">
        <v>869</v>
      </c>
      <c r="AQ48" s="285" t="s">
        <v>869</v>
      </c>
      <c r="AR48" s="285" t="s">
        <v>869</v>
      </c>
      <c r="AS48" s="285" t="s">
        <v>869</v>
      </c>
      <c r="AT48" s="285" t="s">
        <v>869</v>
      </c>
      <c r="AU48" s="285" t="s">
        <v>869</v>
      </c>
    </row>
    <row r="49" spans="1:47" s="171" customFormat="1" ht="15.75">
      <c r="A49" s="174"/>
      <c r="B49" s="189" t="s">
        <v>658</v>
      </c>
      <c r="C49" s="285" t="s">
        <v>869</v>
      </c>
      <c r="D49" s="285" t="s">
        <v>869</v>
      </c>
      <c r="E49" s="285" t="s">
        <v>869</v>
      </c>
      <c r="F49" s="285" t="s">
        <v>869</v>
      </c>
      <c r="G49" s="285" t="s">
        <v>869</v>
      </c>
      <c r="H49" s="285" t="s">
        <v>869</v>
      </c>
      <c r="I49" s="285" t="s">
        <v>869</v>
      </c>
      <c r="J49" s="285" t="s">
        <v>869</v>
      </c>
      <c r="K49" s="285" t="s">
        <v>869</v>
      </c>
      <c r="L49" s="285" t="s">
        <v>869</v>
      </c>
      <c r="M49" s="285" t="s">
        <v>869</v>
      </c>
      <c r="N49" s="285" t="s">
        <v>869</v>
      </c>
      <c r="O49" s="285" t="s">
        <v>869</v>
      </c>
      <c r="P49" s="285" t="s">
        <v>869</v>
      </c>
      <c r="Q49" s="285" t="s">
        <v>869</v>
      </c>
      <c r="R49" s="285" t="s">
        <v>869</v>
      </c>
      <c r="S49" s="285" t="s">
        <v>869</v>
      </c>
      <c r="T49" s="285" t="s">
        <v>869</v>
      </c>
      <c r="U49" s="285" t="s">
        <v>869</v>
      </c>
      <c r="V49" s="285" t="s">
        <v>869</v>
      </c>
      <c r="W49" s="285" t="s">
        <v>869</v>
      </c>
      <c r="X49" s="285" t="s">
        <v>869</v>
      </c>
      <c r="Y49" s="285" t="s">
        <v>869</v>
      </c>
      <c r="Z49" s="285" t="s">
        <v>869</v>
      </c>
      <c r="AA49" s="285" t="s">
        <v>869</v>
      </c>
      <c r="AB49" s="285" t="s">
        <v>869</v>
      </c>
      <c r="AC49" s="285" t="s">
        <v>869</v>
      </c>
      <c r="AD49" s="285" t="s">
        <v>869</v>
      </c>
      <c r="AE49" s="285" t="s">
        <v>869</v>
      </c>
      <c r="AF49" s="285" t="s">
        <v>869</v>
      </c>
      <c r="AG49" s="285" t="s">
        <v>869</v>
      </c>
      <c r="AH49" s="285" t="s">
        <v>869</v>
      </c>
      <c r="AI49" s="285" t="s">
        <v>869</v>
      </c>
      <c r="AJ49" s="285" t="s">
        <v>869</v>
      </c>
      <c r="AK49" s="285" t="s">
        <v>869</v>
      </c>
      <c r="AL49" s="285" t="s">
        <v>869</v>
      </c>
      <c r="AM49" s="285" t="s">
        <v>869</v>
      </c>
      <c r="AN49" s="285" t="s">
        <v>869</v>
      </c>
      <c r="AO49" s="285" t="s">
        <v>869</v>
      </c>
      <c r="AP49" s="285" t="s">
        <v>869</v>
      </c>
      <c r="AQ49" s="285" t="s">
        <v>869</v>
      </c>
      <c r="AR49" s="285" t="s">
        <v>869</v>
      </c>
      <c r="AS49" s="285" t="s">
        <v>869</v>
      </c>
      <c r="AT49" s="285" t="s">
        <v>869</v>
      </c>
      <c r="AU49" s="285" t="s">
        <v>869</v>
      </c>
    </row>
    <row r="50" spans="1:47" s="180" customFormat="1" ht="31.5">
      <c r="A50" s="176" t="s">
        <v>504</v>
      </c>
      <c r="B50" s="177" t="s">
        <v>681</v>
      </c>
      <c r="C50" s="305" t="s">
        <v>869</v>
      </c>
      <c r="D50" s="305" t="s">
        <v>869</v>
      </c>
      <c r="E50" s="305" t="s">
        <v>869</v>
      </c>
      <c r="F50" s="305" t="s">
        <v>869</v>
      </c>
      <c r="G50" s="305" t="s">
        <v>869</v>
      </c>
      <c r="H50" s="305" t="s">
        <v>869</v>
      </c>
      <c r="I50" s="305" t="s">
        <v>869</v>
      </c>
      <c r="J50" s="305" t="s">
        <v>869</v>
      </c>
      <c r="K50" s="305" t="s">
        <v>869</v>
      </c>
      <c r="L50" s="285" t="s">
        <v>869</v>
      </c>
      <c r="M50" s="285" t="s">
        <v>869</v>
      </c>
      <c r="N50" s="285" t="s">
        <v>869</v>
      </c>
      <c r="O50" s="285" t="s">
        <v>869</v>
      </c>
      <c r="P50" s="285" t="s">
        <v>869</v>
      </c>
      <c r="Q50" s="305" t="s">
        <v>869</v>
      </c>
      <c r="R50" s="305" t="s">
        <v>869</v>
      </c>
      <c r="S50" s="305" t="s">
        <v>869</v>
      </c>
      <c r="T50" s="305" t="s">
        <v>869</v>
      </c>
      <c r="U50" s="305" t="s">
        <v>869</v>
      </c>
      <c r="V50" s="305" t="s">
        <v>869</v>
      </c>
      <c r="W50" s="305" t="s">
        <v>869</v>
      </c>
      <c r="X50" s="305" t="s">
        <v>869</v>
      </c>
      <c r="Y50" s="305" t="s">
        <v>869</v>
      </c>
      <c r="Z50" s="305" t="s">
        <v>869</v>
      </c>
      <c r="AA50" s="305" t="s">
        <v>869</v>
      </c>
      <c r="AB50" s="305" t="s">
        <v>869</v>
      </c>
      <c r="AC50" s="305" t="s">
        <v>869</v>
      </c>
      <c r="AD50" s="305" t="s">
        <v>869</v>
      </c>
      <c r="AE50" s="305" t="s">
        <v>869</v>
      </c>
      <c r="AF50" s="305" t="s">
        <v>869</v>
      </c>
      <c r="AG50" s="305" t="s">
        <v>869</v>
      </c>
      <c r="AH50" s="305" t="s">
        <v>869</v>
      </c>
      <c r="AI50" s="305" t="s">
        <v>869</v>
      </c>
      <c r="AJ50" s="305" t="s">
        <v>869</v>
      </c>
      <c r="AK50" s="305" t="s">
        <v>869</v>
      </c>
      <c r="AL50" s="305" t="s">
        <v>869</v>
      </c>
      <c r="AM50" s="305" t="s">
        <v>869</v>
      </c>
      <c r="AN50" s="305" t="s">
        <v>869</v>
      </c>
      <c r="AO50" s="305" t="s">
        <v>869</v>
      </c>
      <c r="AP50" s="305" t="s">
        <v>869</v>
      </c>
      <c r="AQ50" s="305" t="s">
        <v>869</v>
      </c>
      <c r="AR50" s="305" t="s">
        <v>869</v>
      </c>
      <c r="AS50" s="305" t="s">
        <v>869</v>
      </c>
      <c r="AT50" s="305" t="s">
        <v>869</v>
      </c>
      <c r="AU50" s="305" t="s">
        <v>869</v>
      </c>
    </row>
    <row r="51" spans="1:47" s="181" customFormat="1" ht="47.25">
      <c r="A51" s="176" t="s">
        <v>509</v>
      </c>
      <c r="B51" s="177" t="s">
        <v>686</v>
      </c>
      <c r="C51" s="305" t="s">
        <v>869</v>
      </c>
      <c r="D51" s="305" t="s">
        <v>869</v>
      </c>
      <c r="E51" s="305" t="s">
        <v>869</v>
      </c>
      <c r="F51" s="305" t="s">
        <v>869</v>
      </c>
      <c r="G51" s="305" t="s">
        <v>869</v>
      </c>
      <c r="H51" s="305" t="s">
        <v>869</v>
      </c>
      <c r="I51" s="305" t="s">
        <v>869</v>
      </c>
      <c r="J51" s="305" t="s">
        <v>869</v>
      </c>
      <c r="K51" s="305" t="s">
        <v>869</v>
      </c>
      <c r="L51" s="285" t="s">
        <v>869</v>
      </c>
      <c r="M51" s="285" t="s">
        <v>869</v>
      </c>
      <c r="N51" s="285" t="s">
        <v>869</v>
      </c>
      <c r="O51" s="285" t="s">
        <v>869</v>
      </c>
      <c r="P51" s="285" t="s">
        <v>869</v>
      </c>
      <c r="Q51" s="305" t="s">
        <v>869</v>
      </c>
      <c r="R51" s="305" t="s">
        <v>869</v>
      </c>
      <c r="S51" s="305" t="s">
        <v>869</v>
      </c>
      <c r="T51" s="305" t="s">
        <v>869</v>
      </c>
      <c r="U51" s="305" t="s">
        <v>869</v>
      </c>
      <c r="V51" s="305" t="s">
        <v>869</v>
      </c>
      <c r="W51" s="305" t="s">
        <v>869</v>
      </c>
      <c r="X51" s="305" t="s">
        <v>869</v>
      </c>
      <c r="Y51" s="305" t="s">
        <v>869</v>
      </c>
      <c r="Z51" s="305" t="s">
        <v>869</v>
      </c>
      <c r="AA51" s="305" t="s">
        <v>869</v>
      </c>
      <c r="AB51" s="305" t="s">
        <v>869</v>
      </c>
      <c r="AC51" s="305" t="s">
        <v>869</v>
      </c>
      <c r="AD51" s="305" t="s">
        <v>869</v>
      </c>
      <c r="AE51" s="305" t="s">
        <v>869</v>
      </c>
      <c r="AF51" s="305" t="s">
        <v>869</v>
      </c>
      <c r="AG51" s="305" t="s">
        <v>869</v>
      </c>
      <c r="AH51" s="305" t="s">
        <v>869</v>
      </c>
      <c r="AI51" s="305" t="s">
        <v>869</v>
      </c>
      <c r="AJ51" s="305" t="s">
        <v>869</v>
      </c>
      <c r="AK51" s="305" t="s">
        <v>869</v>
      </c>
      <c r="AL51" s="305" t="s">
        <v>869</v>
      </c>
      <c r="AM51" s="305" t="s">
        <v>869</v>
      </c>
      <c r="AN51" s="305" t="s">
        <v>869</v>
      </c>
      <c r="AO51" s="305" t="s">
        <v>869</v>
      </c>
      <c r="AP51" s="305" t="s">
        <v>869</v>
      </c>
      <c r="AQ51" s="305" t="s">
        <v>869</v>
      </c>
      <c r="AR51" s="305" t="s">
        <v>869</v>
      </c>
      <c r="AS51" s="305" t="s">
        <v>869</v>
      </c>
      <c r="AT51" s="305" t="s">
        <v>869</v>
      </c>
      <c r="AU51" s="305" t="s">
        <v>869</v>
      </c>
    </row>
    <row r="52" spans="1:47" s="181" customFormat="1" ht="31.5">
      <c r="A52" s="176" t="s">
        <v>557</v>
      </c>
      <c r="B52" s="177" t="s">
        <v>687</v>
      </c>
      <c r="C52" s="305" t="s">
        <v>869</v>
      </c>
      <c r="D52" s="305" t="s">
        <v>869</v>
      </c>
      <c r="E52" s="305" t="s">
        <v>869</v>
      </c>
      <c r="F52" s="305" t="s">
        <v>869</v>
      </c>
      <c r="G52" s="305" t="s">
        <v>869</v>
      </c>
      <c r="H52" s="305" t="s">
        <v>869</v>
      </c>
      <c r="I52" s="305" t="s">
        <v>869</v>
      </c>
      <c r="J52" s="305" t="s">
        <v>869</v>
      </c>
      <c r="K52" s="305" t="s">
        <v>869</v>
      </c>
      <c r="L52" s="285" t="s">
        <v>869</v>
      </c>
      <c r="M52" s="285" t="s">
        <v>869</v>
      </c>
      <c r="N52" s="285" t="s">
        <v>869</v>
      </c>
      <c r="O52" s="285" t="s">
        <v>869</v>
      </c>
      <c r="P52" s="285" t="s">
        <v>869</v>
      </c>
      <c r="Q52" s="305" t="s">
        <v>869</v>
      </c>
      <c r="R52" s="305" t="s">
        <v>869</v>
      </c>
      <c r="S52" s="305" t="s">
        <v>869</v>
      </c>
      <c r="T52" s="305" t="s">
        <v>869</v>
      </c>
      <c r="U52" s="305" t="s">
        <v>869</v>
      </c>
      <c r="V52" s="305" t="s">
        <v>869</v>
      </c>
      <c r="W52" s="305" t="s">
        <v>869</v>
      </c>
      <c r="X52" s="305" t="s">
        <v>869</v>
      </c>
      <c r="Y52" s="305" t="s">
        <v>869</v>
      </c>
      <c r="Z52" s="305" t="s">
        <v>869</v>
      </c>
      <c r="AA52" s="305" t="s">
        <v>869</v>
      </c>
      <c r="AB52" s="305" t="s">
        <v>869</v>
      </c>
      <c r="AC52" s="305" t="s">
        <v>869</v>
      </c>
      <c r="AD52" s="305" t="s">
        <v>869</v>
      </c>
      <c r="AE52" s="305" t="s">
        <v>869</v>
      </c>
      <c r="AF52" s="305" t="s">
        <v>869</v>
      </c>
      <c r="AG52" s="305" t="s">
        <v>869</v>
      </c>
      <c r="AH52" s="305" t="s">
        <v>869</v>
      </c>
      <c r="AI52" s="305" t="s">
        <v>869</v>
      </c>
      <c r="AJ52" s="305" t="s">
        <v>869</v>
      </c>
      <c r="AK52" s="305" t="s">
        <v>869</v>
      </c>
      <c r="AL52" s="305" t="s">
        <v>869</v>
      </c>
      <c r="AM52" s="305" t="s">
        <v>869</v>
      </c>
      <c r="AN52" s="305" t="s">
        <v>869</v>
      </c>
      <c r="AO52" s="305" t="s">
        <v>869</v>
      </c>
      <c r="AP52" s="305" t="s">
        <v>869</v>
      </c>
      <c r="AQ52" s="305" t="s">
        <v>869</v>
      </c>
      <c r="AR52" s="305" t="s">
        <v>869</v>
      </c>
      <c r="AS52" s="305" t="s">
        <v>869</v>
      </c>
      <c r="AT52" s="305" t="s">
        <v>869</v>
      </c>
      <c r="AU52" s="305" t="s">
        <v>869</v>
      </c>
    </row>
    <row r="53" spans="1:47" s="184" customFormat="1" ht="31.5">
      <c r="A53" s="190" t="s">
        <v>777</v>
      </c>
      <c r="B53" s="182" t="s">
        <v>720</v>
      </c>
      <c r="C53" s="217" t="s">
        <v>784</v>
      </c>
      <c r="D53" s="285" t="s">
        <v>869</v>
      </c>
      <c r="E53" s="285" t="s">
        <v>869</v>
      </c>
      <c r="F53" s="285" t="s">
        <v>869</v>
      </c>
      <c r="G53" s="285" t="s">
        <v>869</v>
      </c>
      <c r="H53" s="285" t="s">
        <v>869</v>
      </c>
      <c r="I53" s="285" t="s">
        <v>869</v>
      </c>
      <c r="J53" s="285" t="s">
        <v>869</v>
      </c>
      <c r="K53" s="285" t="s">
        <v>869</v>
      </c>
      <c r="L53" s="285" t="s">
        <v>869</v>
      </c>
      <c r="M53" s="285" t="s">
        <v>869</v>
      </c>
      <c r="N53" s="285" t="s">
        <v>869</v>
      </c>
      <c r="O53" s="285" t="s">
        <v>869</v>
      </c>
      <c r="P53" s="285" t="s">
        <v>869</v>
      </c>
      <c r="Q53" s="285" t="s">
        <v>869</v>
      </c>
      <c r="R53" s="285" t="s">
        <v>869</v>
      </c>
      <c r="S53" s="285" t="s">
        <v>869</v>
      </c>
      <c r="T53" s="285" t="s">
        <v>869</v>
      </c>
      <c r="U53" s="285" t="s">
        <v>869</v>
      </c>
      <c r="V53" s="285" t="s">
        <v>869</v>
      </c>
      <c r="W53" s="285" t="s">
        <v>869</v>
      </c>
      <c r="X53" s="285" t="s">
        <v>869</v>
      </c>
      <c r="Y53" s="285" t="s">
        <v>869</v>
      </c>
      <c r="Z53" s="285" t="s">
        <v>869</v>
      </c>
      <c r="AA53" s="285" t="s">
        <v>869</v>
      </c>
      <c r="AB53" s="285" t="s">
        <v>869</v>
      </c>
      <c r="AC53" s="285" t="s">
        <v>869</v>
      </c>
      <c r="AD53" s="285" t="s">
        <v>869</v>
      </c>
      <c r="AE53" s="285" t="s">
        <v>869</v>
      </c>
      <c r="AF53" s="285" t="s">
        <v>869</v>
      </c>
      <c r="AG53" s="285" t="s">
        <v>869</v>
      </c>
      <c r="AH53" s="285" t="s">
        <v>869</v>
      </c>
      <c r="AI53" s="285" t="s">
        <v>869</v>
      </c>
      <c r="AJ53" s="285" t="s">
        <v>869</v>
      </c>
      <c r="AK53" s="285" t="s">
        <v>869</v>
      </c>
      <c r="AL53" s="285" t="s">
        <v>869</v>
      </c>
      <c r="AM53" s="285" t="s">
        <v>869</v>
      </c>
      <c r="AN53" s="285" t="s">
        <v>869</v>
      </c>
      <c r="AO53" s="285" t="s">
        <v>869</v>
      </c>
      <c r="AP53" s="285" t="s">
        <v>869</v>
      </c>
      <c r="AQ53" s="285" t="s">
        <v>869</v>
      </c>
      <c r="AR53" s="285" t="s">
        <v>869</v>
      </c>
      <c r="AS53" s="285" t="s">
        <v>869</v>
      </c>
      <c r="AT53" s="285" t="s">
        <v>869</v>
      </c>
      <c r="AU53" s="285" t="s">
        <v>869</v>
      </c>
    </row>
    <row r="54" spans="1:47" s="180" customFormat="1" ht="31.5">
      <c r="A54" s="176" t="s">
        <v>510</v>
      </c>
      <c r="B54" s="177" t="s">
        <v>682</v>
      </c>
      <c r="C54" s="305" t="s">
        <v>869</v>
      </c>
      <c r="D54" s="305" t="s">
        <v>869</v>
      </c>
      <c r="E54" s="305" t="s">
        <v>869</v>
      </c>
      <c r="F54" s="305" t="s">
        <v>869</v>
      </c>
      <c r="G54" s="305" t="s">
        <v>869</v>
      </c>
      <c r="H54" s="305" t="s">
        <v>869</v>
      </c>
      <c r="I54" s="305" t="s">
        <v>869</v>
      </c>
      <c r="J54" s="305" t="s">
        <v>869</v>
      </c>
      <c r="K54" s="305" t="s">
        <v>869</v>
      </c>
      <c r="L54" s="285" t="s">
        <v>869</v>
      </c>
      <c r="M54" s="285" t="s">
        <v>869</v>
      </c>
      <c r="N54" s="285" t="s">
        <v>869</v>
      </c>
      <c r="O54" s="285" t="s">
        <v>869</v>
      </c>
      <c r="P54" s="285" t="s">
        <v>869</v>
      </c>
      <c r="Q54" s="305" t="s">
        <v>869</v>
      </c>
      <c r="R54" s="305" t="s">
        <v>869</v>
      </c>
      <c r="S54" s="305" t="s">
        <v>869</v>
      </c>
      <c r="T54" s="305" t="s">
        <v>869</v>
      </c>
      <c r="U54" s="305" t="s">
        <v>869</v>
      </c>
      <c r="V54" s="305" t="s">
        <v>869</v>
      </c>
      <c r="W54" s="305" t="s">
        <v>869</v>
      </c>
      <c r="X54" s="305" t="s">
        <v>869</v>
      </c>
      <c r="Y54" s="305" t="s">
        <v>869</v>
      </c>
      <c r="Z54" s="305" t="s">
        <v>869</v>
      </c>
      <c r="AA54" s="305" t="s">
        <v>869</v>
      </c>
      <c r="AB54" s="305" t="s">
        <v>869</v>
      </c>
      <c r="AC54" s="305" t="s">
        <v>869</v>
      </c>
      <c r="AD54" s="305" t="s">
        <v>869</v>
      </c>
      <c r="AE54" s="305" t="s">
        <v>869</v>
      </c>
      <c r="AF54" s="305" t="s">
        <v>869</v>
      </c>
      <c r="AG54" s="305" t="s">
        <v>869</v>
      </c>
      <c r="AH54" s="305" t="s">
        <v>869</v>
      </c>
      <c r="AI54" s="305" t="s">
        <v>869</v>
      </c>
      <c r="AJ54" s="305" t="s">
        <v>869</v>
      </c>
      <c r="AK54" s="305" t="s">
        <v>869</v>
      </c>
      <c r="AL54" s="305" t="s">
        <v>869</v>
      </c>
      <c r="AM54" s="305" t="s">
        <v>869</v>
      </c>
      <c r="AN54" s="305" t="s">
        <v>869</v>
      </c>
      <c r="AO54" s="305" t="s">
        <v>869</v>
      </c>
      <c r="AP54" s="305" t="s">
        <v>869</v>
      </c>
      <c r="AQ54" s="305" t="s">
        <v>869</v>
      </c>
      <c r="AR54" s="305" t="s">
        <v>869</v>
      </c>
      <c r="AS54" s="305" t="s">
        <v>869</v>
      </c>
      <c r="AT54" s="305" t="s">
        <v>869</v>
      </c>
      <c r="AU54" s="305" t="s">
        <v>869</v>
      </c>
    </row>
    <row r="55" spans="1:47" s="180" customFormat="1" ht="15.75">
      <c r="A55" s="176" t="s">
        <v>560</v>
      </c>
      <c r="B55" s="177" t="s">
        <v>683</v>
      </c>
      <c r="C55" s="305" t="s">
        <v>869</v>
      </c>
      <c r="D55" s="305" t="s">
        <v>869</v>
      </c>
      <c r="E55" s="305" t="s">
        <v>869</v>
      </c>
      <c r="F55" s="305" t="s">
        <v>869</v>
      </c>
      <c r="G55" s="305" t="s">
        <v>869</v>
      </c>
      <c r="H55" s="305" t="s">
        <v>869</v>
      </c>
      <c r="I55" s="305" t="s">
        <v>869</v>
      </c>
      <c r="J55" s="305" t="s">
        <v>869</v>
      </c>
      <c r="K55" s="305" t="s">
        <v>869</v>
      </c>
      <c r="L55" s="285" t="s">
        <v>869</v>
      </c>
      <c r="M55" s="285" t="s">
        <v>869</v>
      </c>
      <c r="N55" s="285" t="s">
        <v>869</v>
      </c>
      <c r="O55" s="285" t="s">
        <v>869</v>
      </c>
      <c r="P55" s="285" t="s">
        <v>869</v>
      </c>
      <c r="Q55" s="305" t="s">
        <v>869</v>
      </c>
      <c r="R55" s="305" t="s">
        <v>869</v>
      </c>
      <c r="S55" s="305" t="s">
        <v>869</v>
      </c>
      <c r="T55" s="305" t="s">
        <v>869</v>
      </c>
      <c r="U55" s="305" t="s">
        <v>869</v>
      </c>
      <c r="V55" s="305" t="s">
        <v>869</v>
      </c>
      <c r="W55" s="305" t="s">
        <v>869</v>
      </c>
      <c r="X55" s="305" t="s">
        <v>869</v>
      </c>
      <c r="Y55" s="305" t="s">
        <v>869</v>
      </c>
      <c r="Z55" s="305" t="s">
        <v>869</v>
      </c>
      <c r="AA55" s="305" t="s">
        <v>869</v>
      </c>
      <c r="AB55" s="305" t="s">
        <v>869</v>
      </c>
      <c r="AC55" s="305" t="s">
        <v>869</v>
      </c>
      <c r="AD55" s="305" t="s">
        <v>869</v>
      </c>
      <c r="AE55" s="305" t="s">
        <v>869</v>
      </c>
      <c r="AF55" s="305" t="s">
        <v>869</v>
      </c>
      <c r="AG55" s="305" t="s">
        <v>869</v>
      </c>
      <c r="AH55" s="305" t="s">
        <v>869</v>
      </c>
      <c r="AI55" s="305" t="s">
        <v>869</v>
      </c>
      <c r="AJ55" s="305" t="s">
        <v>869</v>
      </c>
      <c r="AK55" s="305" t="s">
        <v>869</v>
      </c>
      <c r="AL55" s="305" t="s">
        <v>869</v>
      </c>
      <c r="AM55" s="305" t="s">
        <v>869</v>
      </c>
      <c r="AN55" s="305" t="s">
        <v>869</v>
      </c>
      <c r="AO55" s="305" t="s">
        <v>869</v>
      </c>
      <c r="AP55" s="305" t="s">
        <v>869</v>
      </c>
      <c r="AQ55" s="305" t="s">
        <v>869</v>
      </c>
      <c r="AR55" s="305" t="s">
        <v>869</v>
      </c>
      <c r="AS55" s="305" t="s">
        <v>869</v>
      </c>
      <c r="AT55" s="305" t="s">
        <v>869</v>
      </c>
      <c r="AU55" s="305" t="s">
        <v>869</v>
      </c>
    </row>
    <row r="56" spans="1:47" ht="31.5">
      <c r="A56" s="29" t="s">
        <v>753</v>
      </c>
      <c r="B56" s="185" t="s">
        <v>703</v>
      </c>
      <c r="C56" s="217" t="s">
        <v>785</v>
      </c>
      <c r="D56" s="285" t="s">
        <v>869</v>
      </c>
      <c r="E56" s="285" t="s">
        <v>869</v>
      </c>
      <c r="F56" s="285" t="s">
        <v>869</v>
      </c>
      <c r="G56" s="285" t="s">
        <v>869</v>
      </c>
      <c r="H56" s="285" t="s">
        <v>869</v>
      </c>
      <c r="I56" s="285" t="s">
        <v>869</v>
      </c>
      <c r="J56" s="285" t="s">
        <v>869</v>
      </c>
      <c r="K56" s="285" t="s">
        <v>869</v>
      </c>
      <c r="L56" s="184">
        <v>1</v>
      </c>
      <c r="M56" s="285" t="s">
        <v>869</v>
      </c>
      <c r="N56" s="285" t="s">
        <v>869</v>
      </c>
      <c r="O56" s="285" t="s">
        <v>869</v>
      </c>
      <c r="P56" s="195">
        <v>1</v>
      </c>
      <c r="Q56" s="285" t="s">
        <v>869</v>
      </c>
      <c r="R56" s="285" t="s">
        <v>869</v>
      </c>
      <c r="S56" s="285" t="s">
        <v>869</v>
      </c>
      <c r="T56" s="285" t="s">
        <v>869</v>
      </c>
      <c r="U56" s="285" t="s">
        <v>869</v>
      </c>
      <c r="V56" s="285" t="s">
        <v>869</v>
      </c>
      <c r="W56" s="285" t="s">
        <v>869</v>
      </c>
      <c r="X56" s="285" t="s">
        <v>869</v>
      </c>
      <c r="Y56" s="285" t="s">
        <v>869</v>
      </c>
      <c r="Z56" s="285" t="s">
        <v>869</v>
      </c>
      <c r="AA56" s="285" t="s">
        <v>869</v>
      </c>
      <c r="AB56" s="285" t="s">
        <v>869</v>
      </c>
      <c r="AC56" s="285" t="s">
        <v>869</v>
      </c>
      <c r="AD56" s="285" t="s">
        <v>869</v>
      </c>
      <c r="AE56" s="285" t="s">
        <v>869</v>
      </c>
      <c r="AF56" s="285" t="s">
        <v>869</v>
      </c>
      <c r="AG56" s="285" t="s">
        <v>869</v>
      </c>
      <c r="AH56" s="285" t="s">
        <v>869</v>
      </c>
      <c r="AI56" s="285" t="s">
        <v>869</v>
      </c>
      <c r="AJ56" s="285" t="s">
        <v>869</v>
      </c>
      <c r="AK56" s="285" t="s">
        <v>869</v>
      </c>
      <c r="AL56" s="285" t="s">
        <v>869</v>
      </c>
      <c r="AM56" s="285" t="s">
        <v>869</v>
      </c>
      <c r="AN56" s="285" t="s">
        <v>869</v>
      </c>
      <c r="AO56" s="285" t="s">
        <v>869</v>
      </c>
      <c r="AP56" s="285" t="s">
        <v>869</v>
      </c>
      <c r="AQ56" s="285" t="s">
        <v>869</v>
      </c>
      <c r="AR56" s="285" t="s">
        <v>869</v>
      </c>
      <c r="AS56" s="285" t="s">
        <v>869</v>
      </c>
      <c r="AT56" s="285" t="s">
        <v>869</v>
      </c>
      <c r="AU56" s="285" t="s">
        <v>869</v>
      </c>
    </row>
    <row r="57" spans="1:47" ht="31.5">
      <c r="A57" s="29" t="s">
        <v>754</v>
      </c>
      <c r="B57" s="169" t="s">
        <v>705</v>
      </c>
      <c r="C57" s="217" t="s">
        <v>786</v>
      </c>
      <c r="D57" s="285" t="s">
        <v>869</v>
      </c>
      <c r="E57" s="285" t="s">
        <v>869</v>
      </c>
      <c r="F57" s="285" t="s">
        <v>869</v>
      </c>
      <c r="G57" s="285" t="s">
        <v>869</v>
      </c>
      <c r="H57" s="285" t="s">
        <v>869</v>
      </c>
      <c r="I57" s="285" t="s">
        <v>869</v>
      </c>
      <c r="J57" s="285" t="s">
        <v>869</v>
      </c>
      <c r="K57" s="285" t="s">
        <v>869</v>
      </c>
      <c r="L57" s="184">
        <v>1.2</v>
      </c>
      <c r="M57" s="285" t="s">
        <v>869</v>
      </c>
      <c r="N57" s="285" t="s">
        <v>869</v>
      </c>
      <c r="O57" s="285" t="s">
        <v>869</v>
      </c>
      <c r="P57" s="195">
        <v>1</v>
      </c>
      <c r="Q57" s="285" t="s">
        <v>869</v>
      </c>
      <c r="R57" s="285" t="s">
        <v>869</v>
      </c>
      <c r="S57" s="285" t="s">
        <v>869</v>
      </c>
      <c r="T57" s="285" t="s">
        <v>869</v>
      </c>
      <c r="U57" s="285" t="s">
        <v>869</v>
      </c>
      <c r="V57" s="285" t="s">
        <v>869</v>
      </c>
      <c r="W57" s="285" t="s">
        <v>869</v>
      </c>
      <c r="X57" s="285" t="s">
        <v>869</v>
      </c>
      <c r="Y57" s="285" t="s">
        <v>869</v>
      </c>
      <c r="Z57" s="285" t="s">
        <v>869</v>
      </c>
      <c r="AA57" s="285" t="s">
        <v>869</v>
      </c>
      <c r="AB57" s="285" t="s">
        <v>869</v>
      </c>
      <c r="AC57" s="285" t="s">
        <v>869</v>
      </c>
      <c r="AD57" s="285" t="s">
        <v>869</v>
      </c>
      <c r="AE57" s="285" t="s">
        <v>869</v>
      </c>
      <c r="AF57" s="285" t="s">
        <v>869</v>
      </c>
      <c r="AG57" s="285" t="s">
        <v>869</v>
      </c>
      <c r="AH57" s="285" t="s">
        <v>869</v>
      </c>
      <c r="AI57" s="285" t="s">
        <v>869</v>
      </c>
      <c r="AJ57" s="285" t="s">
        <v>869</v>
      </c>
      <c r="AK57" s="285" t="s">
        <v>869</v>
      </c>
      <c r="AL57" s="285" t="s">
        <v>869</v>
      </c>
      <c r="AM57" s="285" t="s">
        <v>869</v>
      </c>
      <c r="AN57" s="285" t="s">
        <v>869</v>
      </c>
      <c r="AO57" s="285" t="s">
        <v>869</v>
      </c>
      <c r="AP57" s="285" t="s">
        <v>869</v>
      </c>
      <c r="AQ57" s="285" t="s">
        <v>869</v>
      </c>
      <c r="AR57" s="285" t="s">
        <v>869</v>
      </c>
      <c r="AS57" s="285" t="s">
        <v>869</v>
      </c>
      <c r="AT57" s="285" t="s">
        <v>869</v>
      </c>
      <c r="AU57" s="285" t="s">
        <v>869</v>
      </c>
    </row>
    <row r="58" spans="1:47" ht="31.5">
      <c r="A58" s="29" t="s">
        <v>755</v>
      </c>
      <c r="B58" s="169" t="s">
        <v>704</v>
      </c>
      <c r="C58" s="217" t="s">
        <v>787</v>
      </c>
      <c r="D58" s="285" t="s">
        <v>869</v>
      </c>
      <c r="E58" s="285" t="s">
        <v>869</v>
      </c>
      <c r="F58" s="285" t="s">
        <v>869</v>
      </c>
      <c r="G58" s="285" t="s">
        <v>869</v>
      </c>
      <c r="H58" s="285" t="s">
        <v>869</v>
      </c>
      <c r="I58" s="285" t="s">
        <v>869</v>
      </c>
      <c r="J58" s="285" t="s">
        <v>869</v>
      </c>
      <c r="K58" s="285" t="s">
        <v>869</v>
      </c>
      <c r="L58" s="184">
        <v>2.1</v>
      </c>
      <c r="M58" s="285" t="s">
        <v>869</v>
      </c>
      <c r="N58" s="285" t="s">
        <v>869</v>
      </c>
      <c r="O58" s="285" t="s">
        <v>869</v>
      </c>
      <c r="P58" s="195">
        <v>1</v>
      </c>
      <c r="Q58" s="285" t="s">
        <v>869</v>
      </c>
      <c r="R58" s="285" t="s">
        <v>869</v>
      </c>
      <c r="S58" s="285" t="s">
        <v>869</v>
      </c>
      <c r="T58" s="285" t="s">
        <v>869</v>
      </c>
      <c r="U58" s="285" t="s">
        <v>869</v>
      </c>
      <c r="V58" s="285" t="s">
        <v>869</v>
      </c>
      <c r="W58" s="285" t="s">
        <v>869</v>
      </c>
      <c r="X58" s="285" t="s">
        <v>869</v>
      </c>
      <c r="Y58" s="285" t="s">
        <v>869</v>
      </c>
      <c r="Z58" s="285" t="s">
        <v>869</v>
      </c>
      <c r="AA58" s="285" t="s">
        <v>869</v>
      </c>
      <c r="AB58" s="285" t="s">
        <v>869</v>
      </c>
      <c r="AC58" s="285" t="s">
        <v>869</v>
      </c>
      <c r="AD58" s="285" t="s">
        <v>869</v>
      </c>
      <c r="AE58" s="285" t="s">
        <v>869</v>
      </c>
      <c r="AF58" s="285" t="s">
        <v>869</v>
      </c>
      <c r="AG58" s="285" t="s">
        <v>869</v>
      </c>
      <c r="AH58" s="285" t="s">
        <v>869</v>
      </c>
      <c r="AI58" s="285" t="s">
        <v>869</v>
      </c>
      <c r="AJ58" s="285" t="s">
        <v>869</v>
      </c>
      <c r="AK58" s="285" t="s">
        <v>869</v>
      </c>
      <c r="AL58" s="285" t="s">
        <v>869</v>
      </c>
      <c r="AM58" s="285" t="s">
        <v>869</v>
      </c>
      <c r="AN58" s="285" t="s">
        <v>869</v>
      </c>
      <c r="AO58" s="285" t="s">
        <v>869</v>
      </c>
      <c r="AP58" s="285" t="s">
        <v>869</v>
      </c>
      <c r="AQ58" s="285" t="s">
        <v>869</v>
      </c>
      <c r="AR58" s="285" t="s">
        <v>869</v>
      </c>
      <c r="AS58" s="285" t="s">
        <v>869</v>
      </c>
      <c r="AT58" s="285" t="s">
        <v>869</v>
      </c>
      <c r="AU58" s="285" t="s">
        <v>869</v>
      </c>
    </row>
    <row r="59" spans="1:47" ht="31.5">
      <c r="A59" s="29" t="s">
        <v>756</v>
      </c>
      <c r="B59" s="185" t="s">
        <v>706</v>
      </c>
      <c r="C59" s="217" t="s">
        <v>788</v>
      </c>
      <c r="D59" s="285" t="s">
        <v>869</v>
      </c>
      <c r="E59" s="285" t="s">
        <v>869</v>
      </c>
      <c r="F59" s="285" t="s">
        <v>869</v>
      </c>
      <c r="G59" s="285" t="s">
        <v>869</v>
      </c>
      <c r="H59" s="285" t="s">
        <v>869</v>
      </c>
      <c r="I59" s="285" t="s">
        <v>869</v>
      </c>
      <c r="J59" s="285" t="s">
        <v>869</v>
      </c>
      <c r="K59" s="285" t="s">
        <v>869</v>
      </c>
      <c r="L59" s="184">
        <v>0.35</v>
      </c>
      <c r="M59" s="285" t="s">
        <v>869</v>
      </c>
      <c r="N59" s="285" t="s">
        <v>869</v>
      </c>
      <c r="O59" s="285" t="s">
        <v>869</v>
      </c>
      <c r="P59" s="195">
        <v>1</v>
      </c>
      <c r="Q59" s="285" t="s">
        <v>869</v>
      </c>
      <c r="R59" s="285" t="s">
        <v>869</v>
      </c>
      <c r="S59" s="285" t="s">
        <v>869</v>
      </c>
      <c r="T59" s="285" t="s">
        <v>869</v>
      </c>
      <c r="U59" s="285" t="s">
        <v>869</v>
      </c>
      <c r="V59" s="285" t="s">
        <v>869</v>
      </c>
      <c r="W59" s="285" t="s">
        <v>869</v>
      </c>
      <c r="X59" s="285" t="s">
        <v>869</v>
      </c>
      <c r="Y59" s="285" t="s">
        <v>869</v>
      </c>
      <c r="Z59" s="285" t="s">
        <v>869</v>
      </c>
      <c r="AA59" s="285" t="s">
        <v>869</v>
      </c>
      <c r="AB59" s="285" t="s">
        <v>869</v>
      </c>
      <c r="AC59" s="285" t="s">
        <v>869</v>
      </c>
      <c r="AD59" s="285" t="s">
        <v>869</v>
      </c>
      <c r="AE59" s="285" t="s">
        <v>869</v>
      </c>
      <c r="AF59" s="285" t="s">
        <v>869</v>
      </c>
      <c r="AG59" s="285" t="s">
        <v>869</v>
      </c>
      <c r="AH59" s="285" t="s">
        <v>869</v>
      </c>
      <c r="AI59" s="285" t="s">
        <v>869</v>
      </c>
      <c r="AJ59" s="285" t="s">
        <v>869</v>
      </c>
      <c r="AK59" s="285" t="s">
        <v>869</v>
      </c>
      <c r="AL59" s="285" t="s">
        <v>869</v>
      </c>
      <c r="AM59" s="285" t="s">
        <v>869</v>
      </c>
      <c r="AN59" s="285" t="s">
        <v>869</v>
      </c>
      <c r="AO59" s="285" t="s">
        <v>869</v>
      </c>
      <c r="AP59" s="285" t="s">
        <v>869</v>
      </c>
      <c r="AQ59" s="285" t="s">
        <v>869</v>
      </c>
      <c r="AR59" s="285" t="s">
        <v>869</v>
      </c>
      <c r="AS59" s="285" t="s">
        <v>869</v>
      </c>
      <c r="AT59" s="285" t="s">
        <v>869</v>
      </c>
      <c r="AU59" s="285" t="s">
        <v>869</v>
      </c>
    </row>
    <row r="60" spans="1:47" s="171" customFormat="1" ht="15.75">
      <c r="A60" s="174"/>
      <c r="B60" s="191" t="s">
        <v>663</v>
      </c>
      <c r="C60" s="285" t="s">
        <v>869</v>
      </c>
      <c r="D60" s="285" t="s">
        <v>869</v>
      </c>
      <c r="E60" s="285" t="s">
        <v>869</v>
      </c>
      <c r="F60" s="285" t="s">
        <v>869</v>
      </c>
      <c r="G60" s="285" t="s">
        <v>869</v>
      </c>
      <c r="H60" s="285" t="s">
        <v>869</v>
      </c>
      <c r="I60" s="285" t="s">
        <v>869</v>
      </c>
      <c r="J60" s="285" t="s">
        <v>869</v>
      </c>
      <c r="K60" s="285" t="s">
        <v>869</v>
      </c>
      <c r="L60" s="285" t="s">
        <v>869</v>
      </c>
      <c r="M60" s="285" t="s">
        <v>869</v>
      </c>
      <c r="N60" s="285" t="s">
        <v>869</v>
      </c>
      <c r="O60" s="285" t="s">
        <v>869</v>
      </c>
      <c r="P60" s="285" t="s">
        <v>869</v>
      </c>
      <c r="Q60" s="285" t="s">
        <v>869</v>
      </c>
      <c r="R60" s="285" t="s">
        <v>869</v>
      </c>
      <c r="S60" s="285" t="s">
        <v>869</v>
      </c>
      <c r="T60" s="285" t="s">
        <v>869</v>
      </c>
      <c r="U60" s="285" t="s">
        <v>869</v>
      </c>
      <c r="V60" s="285" t="s">
        <v>869</v>
      </c>
      <c r="W60" s="285" t="s">
        <v>869</v>
      </c>
      <c r="X60" s="285" t="s">
        <v>869</v>
      </c>
      <c r="Y60" s="285" t="s">
        <v>869</v>
      </c>
      <c r="Z60" s="285" t="s">
        <v>869</v>
      </c>
      <c r="AA60" s="285" t="s">
        <v>869</v>
      </c>
      <c r="AB60" s="285" t="s">
        <v>869</v>
      </c>
      <c r="AC60" s="285" t="s">
        <v>869</v>
      </c>
      <c r="AD60" s="285" t="s">
        <v>869</v>
      </c>
      <c r="AE60" s="285" t="s">
        <v>869</v>
      </c>
      <c r="AF60" s="285" t="s">
        <v>869</v>
      </c>
      <c r="AG60" s="285" t="s">
        <v>869</v>
      </c>
      <c r="AH60" s="285" t="s">
        <v>869</v>
      </c>
      <c r="AI60" s="285" t="s">
        <v>869</v>
      </c>
      <c r="AJ60" s="285" t="s">
        <v>869</v>
      </c>
      <c r="AK60" s="285" t="s">
        <v>869</v>
      </c>
      <c r="AL60" s="285" t="s">
        <v>869</v>
      </c>
      <c r="AM60" s="285" t="s">
        <v>869</v>
      </c>
      <c r="AN60" s="285" t="s">
        <v>869</v>
      </c>
      <c r="AO60" s="285" t="s">
        <v>869</v>
      </c>
      <c r="AP60" s="285" t="s">
        <v>869</v>
      </c>
      <c r="AQ60" s="285" t="s">
        <v>869</v>
      </c>
      <c r="AR60" s="285" t="s">
        <v>869</v>
      </c>
      <c r="AS60" s="285" t="s">
        <v>869</v>
      </c>
      <c r="AT60" s="285" t="s">
        <v>869</v>
      </c>
      <c r="AU60" s="285" t="s">
        <v>869</v>
      </c>
    </row>
    <row r="61" spans="1:47" s="180" customFormat="1" ht="31.5">
      <c r="A61" s="176" t="s">
        <v>504</v>
      </c>
      <c r="B61" s="177" t="s">
        <v>681</v>
      </c>
      <c r="C61" s="305" t="s">
        <v>869</v>
      </c>
      <c r="D61" s="305" t="s">
        <v>869</v>
      </c>
      <c r="E61" s="305" t="s">
        <v>869</v>
      </c>
      <c r="F61" s="305" t="s">
        <v>869</v>
      </c>
      <c r="G61" s="305" t="s">
        <v>869</v>
      </c>
      <c r="H61" s="305" t="s">
        <v>869</v>
      </c>
      <c r="I61" s="305" t="s">
        <v>869</v>
      </c>
      <c r="J61" s="305" t="s">
        <v>869</v>
      </c>
      <c r="K61" s="305" t="s">
        <v>869</v>
      </c>
      <c r="L61" s="285" t="s">
        <v>869</v>
      </c>
      <c r="M61" s="285" t="s">
        <v>869</v>
      </c>
      <c r="N61" s="285" t="s">
        <v>869</v>
      </c>
      <c r="O61" s="285" t="s">
        <v>869</v>
      </c>
      <c r="P61" s="285" t="s">
        <v>869</v>
      </c>
      <c r="Q61" s="305" t="s">
        <v>869</v>
      </c>
      <c r="R61" s="305" t="s">
        <v>869</v>
      </c>
      <c r="S61" s="305" t="s">
        <v>869</v>
      </c>
      <c r="T61" s="305" t="s">
        <v>869</v>
      </c>
      <c r="U61" s="305" t="s">
        <v>869</v>
      </c>
      <c r="V61" s="305" t="s">
        <v>869</v>
      </c>
      <c r="W61" s="305" t="s">
        <v>869</v>
      </c>
      <c r="X61" s="305" t="s">
        <v>869</v>
      </c>
      <c r="Y61" s="305" t="s">
        <v>869</v>
      </c>
      <c r="Z61" s="305" t="s">
        <v>869</v>
      </c>
      <c r="AA61" s="305" t="s">
        <v>869</v>
      </c>
      <c r="AB61" s="305" t="s">
        <v>869</v>
      </c>
      <c r="AC61" s="305" t="s">
        <v>869</v>
      </c>
      <c r="AD61" s="305" t="s">
        <v>869</v>
      </c>
      <c r="AE61" s="305" t="s">
        <v>869</v>
      </c>
      <c r="AF61" s="305" t="s">
        <v>869</v>
      </c>
      <c r="AG61" s="305" t="s">
        <v>869</v>
      </c>
      <c r="AH61" s="305" t="s">
        <v>869</v>
      </c>
      <c r="AI61" s="305" t="s">
        <v>869</v>
      </c>
      <c r="AJ61" s="305" t="s">
        <v>869</v>
      </c>
      <c r="AK61" s="305" t="s">
        <v>869</v>
      </c>
      <c r="AL61" s="305" t="s">
        <v>869</v>
      </c>
      <c r="AM61" s="305" t="s">
        <v>869</v>
      </c>
      <c r="AN61" s="305" t="s">
        <v>869</v>
      </c>
      <c r="AO61" s="305" t="s">
        <v>869</v>
      </c>
      <c r="AP61" s="305" t="s">
        <v>869</v>
      </c>
      <c r="AQ61" s="305" t="s">
        <v>869</v>
      </c>
      <c r="AR61" s="305" t="s">
        <v>869</v>
      </c>
      <c r="AS61" s="305" t="s">
        <v>869</v>
      </c>
      <c r="AT61" s="305" t="s">
        <v>869</v>
      </c>
      <c r="AU61" s="305" t="s">
        <v>869</v>
      </c>
    </row>
    <row r="62" spans="1:47" s="180" customFormat="1" ht="31.5">
      <c r="A62" s="176" t="s">
        <v>510</v>
      </c>
      <c r="B62" s="177" t="s">
        <v>682</v>
      </c>
      <c r="C62" s="305" t="s">
        <v>869</v>
      </c>
      <c r="D62" s="305" t="s">
        <v>869</v>
      </c>
      <c r="E62" s="305" t="s">
        <v>869</v>
      </c>
      <c r="F62" s="305" t="s">
        <v>869</v>
      </c>
      <c r="G62" s="305" t="s">
        <v>869</v>
      </c>
      <c r="H62" s="305" t="s">
        <v>869</v>
      </c>
      <c r="I62" s="305" t="s">
        <v>869</v>
      </c>
      <c r="J62" s="305" t="s">
        <v>869</v>
      </c>
      <c r="K62" s="305" t="s">
        <v>869</v>
      </c>
      <c r="L62" s="285" t="s">
        <v>869</v>
      </c>
      <c r="M62" s="285" t="s">
        <v>869</v>
      </c>
      <c r="N62" s="285" t="s">
        <v>869</v>
      </c>
      <c r="O62" s="285" t="s">
        <v>869</v>
      </c>
      <c r="P62" s="285" t="s">
        <v>869</v>
      </c>
      <c r="Q62" s="305" t="s">
        <v>869</v>
      </c>
      <c r="R62" s="305" t="s">
        <v>869</v>
      </c>
      <c r="S62" s="305" t="s">
        <v>869</v>
      </c>
      <c r="T62" s="305" t="s">
        <v>869</v>
      </c>
      <c r="U62" s="305" t="s">
        <v>869</v>
      </c>
      <c r="V62" s="305" t="s">
        <v>869</v>
      </c>
      <c r="W62" s="305" t="s">
        <v>869</v>
      </c>
      <c r="X62" s="305" t="s">
        <v>869</v>
      </c>
      <c r="Y62" s="305" t="s">
        <v>869</v>
      </c>
      <c r="Z62" s="305" t="s">
        <v>869</v>
      </c>
      <c r="AA62" s="305" t="s">
        <v>869</v>
      </c>
      <c r="AB62" s="305" t="s">
        <v>869</v>
      </c>
      <c r="AC62" s="305" t="s">
        <v>869</v>
      </c>
      <c r="AD62" s="305" t="s">
        <v>869</v>
      </c>
      <c r="AE62" s="305" t="s">
        <v>869</v>
      </c>
      <c r="AF62" s="305" t="s">
        <v>869</v>
      </c>
      <c r="AG62" s="305" t="s">
        <v>869</v>
      </c>
      <c r="AH62" s="305" t="s">
        <v>869</v>
      </c>
      <c r="AI62" s="305" t="s">
        <v>869</v>
      </c>
      <c r="AJ62" s="305" t="s">
        <v>869</v>
      </c>
      <c r="AK62" s="305" t="s">
        <v>869</v>
      </c>
      <c r="AL62" s="305" t="s">
        <v>869</v>
      </c>
      <c r="AM62" s="305" t="s">
        <v>869</v>
      </c>
      <c r="AN62" s="305" t="s">
        <v>869</v>
      </c>
      <c r="AO62" s="305" t="s">
        <v>869</v>
      </c>
      <c r="AP62" s="305" t="s">
        <v>869</v>
      </c>
      <c r="AQ62" s="305" t="s">
        <v>869</v>
      </c>
      <c r="AR62" s="305" t="s">
        <v>869</v>
      </c>
      <c r="AS62" s="305" t="s">
        <v>869</v>
      </c>
      <c r="AT62" s="305" t="s">
        <v>869</v>
      </c>
      <c r="AU62" s="305" t="s">
        <v>869</v>
      </c>
    </row>
    <row r="63" spans="1:47" s="180" customFormat="1" ht="15.75">
      <c r="A63" s="176" t="s">
        <v>560</v>
      </c>
      <c r="B63" s="177" t="s">
        <v>683</v>
      </c>
      <c r="C63" s="305" t="s">
        <v>869</v>
      </c>
      <c r="D63" s="305" t="s">
        <v>869</v>
      </c>
      <c r="E63" s="305" t="s">
        <v>869</v>
      </c>
      <c r="F63" s="305" t="s">
        <v>869</v>
      </c>
      <c r="G63" s="305" t="s">
        <v>869</v>
      </c>
      <c r="H63" s="305" t="s">
        <v>869</v>
      </c>
      <c r="I63" s="305" t="s">
        <v>869</v>
      </c>
      <c r="J63" s="305" t="s">
        <v>869</v>
      </c>
      <c r="K63" s="305" t="s">
        <v>869</v>
      </c>
      <c r="L63" s="285" t="s">
        <v>869</v>
      </c>
      <c r="M63" s="285" t="s">
        <v>869</v>
      </c>
      <c r="N63" s="285" t="s">
        <v>869</v>
      </c>
      <c r="O63" s="285" t="s">
        <v>869</v>
      </c>
      <c r="P63" s="285" t="s">
        <v>869</v>
      </c>
      <c r="Q63" s="305" t="s">
        <v>869</v>
      </c>
      <c r="R63" s="305" t="s">
        <v>869</v>
      </c>
      <c r="S63" s="305" t="s">
        <v>869</v>
      </c>
      <c r="T63" s="305" t="s">
        <v>869</v>
      </c>
      <c r="U63" s="305" t="s">
        <v>869</v>
      </c>
      <c r="V63" s="305" t="s">
        <v>869</v>
      </c>
      <c r="W63" s="305" t="s">
        <v>869</v>
      </c>
      <c r="X63" s="305" t="s">
        <v>869</v>
      </c>
      <c r="Y63" s="305" t="s">
        <v>869</v>
      </c>
      <c r="Z63" s="305" t="s">
        <v>869</v>
      </c>
      <c r="AA63" s="305" t="s">
        <v>869</v>
      </c>
      <c r="AB63" s="305" t="s">
        <v>869</v>
      </c>
      <c r="AC63" s="305" t="s">
        <v>869</v>
      </c>
      <c r="AD63" s="305" t="s">
        <v>869</v>
      </c>
      <c r="AE63" s="305" t="s">
        <v>869</v>
      </c>
      <c r="AF63" s="305" t="s">
        <v>869</v>
      </c>
      <c r="AG63" s="305" t="s">
        <v>869</v>
      </c>
      <c r="AH63" s="305" t="s">
        <v>869</v>
      </c>
      <c r="AI63" s="305" t="s">
        <v>869</v>
      </c>
      <c r="AJ63" s="305" t="s">
        <v>869</v>
      </c>
      <c r="AK63" s="305" t="s">
        <v>869</v>
      </c>
      <c r="AL63" s="305" t="s">
        <v>869</v>
      </c>
      <c r="AM63" s="305" t="s">
        <v>869</v>
      </c>
      <c r="AN63" s="305" t="s">
        <v>869</v>
      </c>
      <c r="AO63" s="305" t="s">
        <v>869</v>
      </c>
      <c r="AP63" s="305" t="s">
        <v>869</v>
      </c>
      <c r="AQ63" s="305" t="s">
        <v>869</v>
      </c>
      <c r="AR63" s="305" t="s">
        <v>869</v>
      </c>
      <c r="AS63" s="305" t="s">
        <v>869</v>
      </c>
      <c r="AT63" s="305" t="s">
        <v>869</v>
      </c>
      <c r="AU63" s="305" t="s">
        <v>869</v>
      </c>
    </row>
    <row r="64" spans="1:47" ht="31.5">
      <c r="A64" s="29" t="s">
        <v>753</v>
      </c>
      <c r="B64" s="186" t="s">
        <v>707</v>
      </c>
      <c r="C64" s="217" t="s">
        <v>789</v>
      </c>
      <c r="D64" s="285" t="s">
        <v>869</v>
      </c>
      <c r="E64" s="285" t="s">
        <v>869</v>
      </c>
      <c r="F64" s="285" t="s">
        <v>869</v>
      </c>
      <c r="G64" s="285" t="s">
        <v>869</v>
      </c>
      <c r="H64" s="285" t="s">
        <v>869</v>
      </c>
      <c r="I64" s="285" t="s">
        <v>869</v>
      </c>
      <c r="J64" s="285" t="s">
        <v>869</v>
      </c>
      <c r="K64" s="285" t="s">
        <v>869</v>
      </c>
      <c r="L64" s="184">
        <v>2.76</v>
      </c>
      <c r="M64" s="285" t="s">
        <v>869</v>
      </c>
      <c r="N64" s="285" t="s">
        <v>869</v>
      </c>
      <c r="O64" s="285" t="s">
        <v>869</v>
      </c>
      <c r="P64" s="195">
        <v>1</v>
      </c>
      <c r="Q64" s="285" t="s">
        <v>869</v>
      </c>
      <c r="R64" s="285" t="s">
        <v>869</v>
      </c>
      <c r="S64" s="285" t="s">
        <v>869</v>
      </c>
      <c r="T64" s="285" t="s">
        <v>869</v>
      </c>
      <c r="U64" s="285" t="s">
        <v>869</v>
      </c>
      <c r="V64" s="285" t="s">
        <v>869</v>
      </c>
      <c r="W64" s="285" t="s">
        <v>869</v>
      </c>
      <c r="X64" s="285" t="s">
        <v>869</v>
      </c>
      <c r="Y64" s="285" t="s">
        <v>869</v>
      </c>
      <c r="Z64" s="285" t="s">
        <v>869</v>
      </c>
      <c r="AA64" s="285" t="s">
        <v>869</v>
      </c>
      <c r="AB64" s="285" t="s">
        <v>869</v>
      </c>
      <c r="AC64" s="285" t="s">
        <v>869</v>
      </c>
      <c r="AD64" s="285" t="s">
        <v>869</v>
      </c>
      <c r="AE64" s="285" t="s">
        <v>869</v>
      </c>
      <c r="AF64" s="285" t="s">
        <v>869</v>
      </c>
      <c r="AG64" s="285" t="s">
        <v>869</v>
      </c>
      <c r="AH64" s="285" t="s">
        <v>869</v>
      </c>
      <c r="AI64" s="285" t="s">
        <v>869</v>
      </c>
      <c r="AJ64" s="285" t="s">
        <v>869</v>
      </c>
      <c r="AK64" s="285" t="s">
        <v>869</v>
      </c>
      <c r="AL64" s="285" t="s">
        <v>869</v>
      </c>
      <c r="AM64" s="285" t="s">
        <v>869</v>
      </c>
      <c r="AN64" s="285" t="s">
        <v>869</v>
      </c>
      <c r="AO64" s="285" t="s">
        <v>869</v>
      </c>
      <c r="AP64" s="285" t="s">
        <v>869</v>
      </c>
      <c r="AQ64" s="285" t="s">
        <v>869</v>
      </c>
      <c r="AR64" s="285" t="s">
        <v>869</v>
      </c>
      <c r="AS64" s="285" t="s">
        <v>869</v>
      </c>
      <c r="AT64" s="285" t="s">
        <v>869</v>
      </c>
      <c r="AU64" s="285" t="s">
        <v>869</v>
      </c>
    </row>
    <row r="65" spans="1:47" ht="31.5">
      <c r="A65" s="29" t="s">
        <v>754</v>
      </c>
      <c r="B65" s="186" t="s">
        <v>708</v>
      </c>
      <c r="C65" s="217" t="s">
        <v>790</v>
      </c>
      <c r="D65" s="285" t="s">
        <v>869</v>
      </c>
      <c r="E65" s="285" t="s">
        <v>869</v>
      </c>
      <c r="F65" s="285" t="s">
        <v>869</v>
      </c>
      <c r="G65" s="285" t="s">
        <v>869</v>
      </c>
      <c r="H65" s="285" t="s">
        <v>869</v>
      </c>
      <c r="I65" s="285" t="s">
        <v>869</v>
      </c>
      <c r="J65" s="285" t="s">
        <v>869</v>
      </c>
      <c r="K65" s="285" t="s">
        <v>869</v>
      </c>
      <c r="L65" s="184">
        <v>2.48</v>
      </c>
      <c r="M65" s="285" t="s">
        <v>869</v>
      </c>
      <c r="N65" s="285" t="s">
        <v>869</v>
      </c>
      <c r="O65" s="285" t="s">
        <v>869</v>
      </c>
      <c r="P65" s="195">
        <v>1</v>
      </c>
      <c r="Q65" s="285" t="s">
        <v>869</v>
      </c>
      <c r="R65" s="285" t="s">
        <v>869</v>
      </c>
      <c r="S65" s="285" t="s">
        <v>869</v>
      </c>
      <c r="T65" s="285" t="s">
        <v>869</v>
      </c>
      <c r="U65" s="285" t="s">
        <v>869</v>
      </c>
      <c r="V65" s="285" t="s">
        <v>869</v>
      </c>
      <c r="W65" s="285" t="s">
        <v>869</v>
      </c>
      <c r="X65" s="285" t="s">
        <v>869</v>
      </c>
      <c r="Y65" s="285" t="s">
        <v>869</v>
      </c>
      <c r="Z65" s="285" t="s">
        <v>869</v>
      </c>
      <c r="AA65" s="285" t="s">
        <v>869</v>
      </c>
      <c r="AB65" s="285" t="s">
        <v>869</v>
      </c>
      <c r="AC65" s="285" t="s">
        <v>869</v>
      </c>
      <c r="AD65" s="285" t="s">
        <v>869</v>
      </c>
      <c r="AE65" s="285" t="s">
        <v>869</v>
      </c>
      <c r="AF65" s="285" t="s">
        <v>869</v>
      </c>
      <c r="AG65" s="285" t="s">
        <v>869</v>
      </c>
      <c r="AH65" s="285" t="s">
        <v>869</v>
      </c>
      <c r="AI65" s="285" t="s">
        <v>869</v>
      </c>
      <c r="AJ65" s="285" t="s">
        <v>869</v>
      </c>
      <c r="AK65" s="285" t="s">
        <v>869</v>
      </c>
      <c r="AL65" s="285" t="s">
        <v>869</v>
      </c>
      <c r="AM65" s="285" t="s">
        <v>869</v>
      </c>
      <c r="AN65" s="285" t="s">
        <v>869</v>
      </c>
      <c r="AO65" s="285" t="s">
        <v>869</v>
      </c>
      <c r="AP65" s="285" t="s">
        <v>869</v>
      </c>
      <c r="AQ65" s="285" t="s">
        <v>869</v>
      </c>
      <c r="AR65" s="285" t="s">
        <v>869</v>
      </c>
      <c r="AS65" s="285" t="s">
        <v>869</v>
      </c>
      <c r="AT65" s="285" t="s">
        <v>869</v>
      </c>
      <c r="AU65" s="285" t="s">
        <v>869</v>
      </c>
    </row>
    <row r="66" spans="1:47" s="181" customFormat="1" ht="31.5">
      <c r="A66" s="176" t="s">
        <v>511</v>
      </c>
      <c r="B66" s="177" t="s">
        <v>685</v>
      </c>
      <c r="C66" s="305" t="s">
        <v>869</v>
      </c>
      <c r="D66" s="305" t="s">
        <v>869</v>
      </c>
      <c r="E66" s="305" t="s">
        <v>869</v>
      </c>
      <c r="F66" s="305" t="s">
        <v>869</v>
      </c>
      <c r="G66" s="305" t="s">
        <v>869</v>
      </c>
      <c r="H66" s="305" t="s">
        <v>869</v>
      </c>
      <c r="I66" s="305" t="s">
        <v>869</v>
      </c>
      <c r="J66" s="305" t="s">
        <v>869</v>
      </c>
      <c r="K66" s="305" t="s">
        <v>869</v>
      </c>
      <c r="L66" s="285" t="s">
        <v>869</v>
      </c>
      <c r="M66" s="285" t="s">
        <v>869</v>
      </c>
      <c r="N66" s="285" t="s">
        <v>869</v>
      </c>
      <c r="O66" s="285" t="s">
        <v>869</v>
      </c>
      <c r="P66" s="285" t="s">
        <v>869</v>
      </c>
      <c r="Q66" s="305" t="s">
        <v>869</v>
      </c>
      <c r="R66" s="305" t="s">
        <v>869</v>
      </c>
      <c r="S66" s="305" t="s">
        <v>869</v>
      </c>
      <c r="T66" s="305" t="s">
        <v>869</v>
      </c>
      <c r="U66" s="305" t="s">
        <v>869</v>
      </c>
      <c r="V66" s="305" t="s">
        <v>869</v>
      </c>
      <c r="W66" s="305" t="s">
        <v>869</v>
      </c>
      <c r="X66" s="305" t="s">
        <v>869</v>
      </c>
      <c r="Y66" s="305" t="s">
        <v>869</v>
      </c>
      <c r="Z66" s="305" t="s">
        <v>869</v>
      </c>
      <c r="AA66" s="305" t="s">
        <v>869</v>
      </c>
      <c r="AB66" s="305" t="s">
        <v>869</v>
      </c>
      <c r="AC66" s="305" t="s">
        <v>869</v>
      </c>
      <c r="AD66" s="305" t="s">
        <v>869</v>
      </c>
      <c r="AE66" s="305" t="s">
        <v>869</v>
      </c>
      <c r="AF66" s="305" t="s">
        <v>869</v>
      </c>
      <c r="AG66" s="305" t="s">
        <v>869</v>
      </c>
      <c r="AH66" s="305" t="s">
        <v>869</v>
      </c>
      <c r="AI66" s="305" t="s">
        <v>869</v>
      </c>
      <c r="AJ66" s="305" t="s">
        <v>869</v>
      </c>
      <c r="AK66" s="305" t="s">
        <v>869</v>
      </c>
      <c r="AL66" s="305" t="s">
        <v>869</v>
      </c>
      <c r="AM66" s="305" t="s">
        <v>869</v>
      </c>
      <c r="AN66" s="305" t="s">
        <v>869</v>
      </c>
      <c r="AO66" s="305" t="s">
        <v>869</v>
      </c>
      <c r="AP66" s="305" t="s">
        <v>869</v>
      </c>
      <c r="AQ66" s="305" t="s">
        <v>869</v>
      </c>
      <c r="AR66" s="305" t="s">
        <v>869</v>
      </c>
      <c r="AS66" s="305" t="s">
        <v>869</v>
      </c>
      <c r="AT66" s="305" t="s">
        <v>869</v>
      </c>
      <c r="AU66" s="305" t="s">
        <v>869</v>
      </c>
    </row>
    <row r="67" spans="1:47" s="181" customFormat="1" ht="31.5">
      <c r="A67" s="176" t="s">
        <v>567</v>
      </c>
      <c r="B67" s="177" t="s">
        <v>684</v>
      </c>
      <c r="C67" s="305" t="s">
        <v>869</v>
      </c>
      <c r="D67" s="305" t="s">
        <v>869</v>
      </c>
      <c r="E67" s="305" t="s">
        <v>869</v>
      </c>
      <c r="F67" s="305" t="s">
        <v>869</v>
      </c>
      <c r="G67" s="305" t="s">
        <v>869</v>
      </c>
      <c r="H67" s="305" t="s">
        <v>869</v>
      </c>
      <c r="I67" s="305" t="s">
        <v>869</v>
      </c>
      <c r="J67" s="305" t="s">
        <v>869</v>
      </c>
      <c r="K67" s="305" t="s">
        <v>869</v>
      </c>
      <c r="L67" s="285" t="s">
        <v>869</v>
      </c>
      <c r="M67" s="285" t="s">
        <v>869</v>
      </c>
      <c r="N67" s="285" t="s">
        <v>869</v>
      </c>
      <c r="O67" s="285" t="s">
        <v>869</v>
      </c>
      <c r="P67" s="285" t="s">
        <v>869</v>
      </c>
      <c r="Q67" s="305" t="s">
        <v>869</v>
      </c>
      <c r="R67" s="305" t="s">
        <v>869</v>
      </c>
      <c r="S67" s="305" t="s">
        <v>869</v>
      </c>
      <c r="T67" s="305" t="s">
        <v>869</v>
      </c>
      <c r="U67" s="305" t="s">
        <v>869</v>
      </c>
      <c r="V67" s="305" t="s">
        <v>869</v>
      </c>
      <c r="W67" s="305" t="s">
        <v>869</v>
      </c>
      <c r="X67" s="305" t="s">
        <v>869</v>
      </c>
      <c r="Y67" s="305" t="s">
        <v>869</v>
      </c>
      <c r="Z67" s="305" t="s">
        <v>869</v>
      </c>
      <c r="AA67" s="305" t="s">
        <v>869</v>
      </c>
      <c r="AB67" s="305" t="s">
        <v>869</v>
      </c>
      <c r="AC67" s="305" t="s">
        <v>869</v>
      </c>
      <c r="AD67" s="305" t="s">
        <v>869</v>
      </c>
      <c r="AE67" s="305" t="s">
        <v>869</v>
      </c>
      <c r="AF67" s="305" t="s">
        <v>869</v>
      </c>
      <c r="AG67" s="305" t="s">
        <v>869</v>
      </c>
      <c r="AH67" s="305" t="s">
        <v>869</v>
      </c>
      <c r="AI67" s="305" t="s">
        <v>869</v>
      </c>
      <c r="AJ67" s="305" t="s">
        <v>869</v>
      </c>
      <c r="AK67" s="305" t="s">
        <v>869</v>
      </c>
      <c r="AL67" s="305" t="s">
        <v>869</v>
      </c>
      <c r="AM67" s="305" t="s">
        <v>869</v>
      </c>
      <c r="AN67" s="305" t="s">
        <v>869</v>
      </c>
      <c r="AO67" s="305" t="s">
        <v>869</v>
      </c>
      <c r="AP67" s="305" t="s">
        <v>869</v>
      </c>
      <c r="AQ67" s="305" t="s">
        <v>869</v>
      </c>
      <c r="AR67" s="305" t="s">
        <v>869</v>
      </c>
      <c r="AS67" s="305" t="s">
        <v>869</v>
      </c>
      <c r="AT67" s="305" t="s">
        <v>869</v>
      </c>
      <c r="AU67" s="305" t="s">
        <v>869</v>
      </c>
    </row>
    <row r="68" spans="1:47" ht="31.5">
      <c r="A68" s="29" t="s">
        <v>776</v>
      </c>
      <c r="B68" s="186" t="s">
        <v>709</v>
      </c>
      <c r="C68" s="217" t="s">
        <v>790</v>
      </c>
      <c r="D68" s="285" t="s">
        <v>869</v>
      </c>
      <c r="E68" s="285" t="s">
        <v>869</v>
      </c>
      <c r="F68" s="285" t="s">
        <v>869</v>
      </c>
      <c r="G68" s="285" t="s">
        <v>869</v>
      </c>
      <c r="H68" s="285" t="s">
        <v>869</v>
      </c>
      <c r="I68" s="285" t="s">
        <v>869</v>
      </c>
      <c r="J68" s="285" t="s">
        <v>869</v>
      </c>
      <c r="K68" s="285" t="s">
        <v>869</v>
      </c>
      <c r="L68" s="285" t="s">
        <v>869</v>
      </c>
      <c r="M68" s="285" t="s">
        <v>869</v>
      </c>
      <c r="N68" s="285" t="s">
        <v>869</v>
      </c>
      <c r="O68" s="285" t="s">
        <v>869</v>
      </c>
      <c r="P68" s="285" t="s">
        <v>869</v>
      </c>
      <c r="Q68" s="285" t="s">
        <v>869</v>
      </c>
      <c r="R68" s="285" t="s">
        <v>869</v>
      </c>
      <c r="S68" s="285" t="s">
        <v>869</v>
      </c>
      <c r="T68" s="285" t="s">
        <v>869</v>
      </c>
      <c r="U68" s="285" t="s">
        <v>869</v>
      </c>
      <c r="V68" s="285" t="s">
        <v>869</v>
      </c>
      <c r="W68" s="285" t="s">
        <v>869</v>
      </c>
      <c r="X68" s="285" t="s">
        <v>869</v>
      </c>
      <c r="Y68" s="285" t="s">
        <v>869</v>
      </c>
      <c r="Z68" s="285" t="s">
        <v>869</v>
      </c>
      <c r="AA68" s="285" t="s">
        <v>869</v>
      </c>
      <c r="AB68" s="285" t="s">
        <v>869</v>
      </c>
      <c r="AC68" s="285" t="s">
        <v>869</v>
      </c>
      <c r="AD68" s="285" t="s">
        <v>869</v>
      </c>
      <c r="AE68" s="285" t="s">
        <v>869</v>
      </c>
      <c r="AF68" s="285" t="s">
        <v>869</v>
      </c>
      <c r="AG68" s="285" t="s">
        <v>869</v>
      </c>
      <c r="AH68" s="285" t="s">
        <v>869</v>
      </c>
      <c r="AI68" s="285" t="s">
        <v>869</v>
      </c>
      <c r="AJ68" s="285" t="s">
        <v>869</v>
      </c>
      <c r="AK68" s="285" t="s">
        <v>869</v>
      </c>
      <c r="AL68" s="285" t="s">
        <v>869</v>
      </c>
      <c r="AM68" s="285" t="s">
        <v>869</v>
      </c>
      <c r="AN68" s="285" t="s">
        <v>869</v>
      </c>
      <c r="AO68" s="285" t="s">
        <v>869</v>
      </c>
      <c r="AP68" s="285" t="s">
        <v>869</v>
      </c>
      <c r="AQ68" s="285" t="s">
        <v>869</v>
      </c>
      <c r="AR68" s="285" t="s">
        <v>869</v>
      </c>
      <c r="AS68" s="285" t="s">
        <v>869</v>
      </c>
      <c r="AT68" s="285" t="s">
        <v>869</v>
      </c>
      <c r="AU68" s="285" t="s">
        <v>869</v>
      </c>
    </row>
    <row r="69" spans="1:47" s="171" customFormat="1" ht="15.75">
      <c r="A69" s="174"/>
      <c r="B69" s="175" t="s">
        <v>666</v>
      </c>
      <c r="C69" s="285" t="s">
        <v>869</v>
      </c>
      <c r="D69" s="285" t="s">
        <v>869</v>
      </c>
      <c r="E69" s="285" t="s">
        <v>869</v>
      </c>
      <c r="F69" s="285" t="s">
        <v>869</v>
      </c>
      <c r="G69" s="285" t="s">
        <v>869</v>
      </c>
      <c r="H69" s="285" t="s">
        <v>869</v>
      </c>
      <c r="I69" s="285" t="s">
        <v>869</v>
      </c>
      <c r="J69" s="285" t="s">
        <v>869</v>
      </c>
      <c r="K69" s="285" t="s">
        <v>869</v>
      </c>
      <c r="L69" s="285" t="s">
        <v>869</v>
      </c>
      <c r="M69" s="285" t="s">
        <v>869</v>
      </c>
      <c r="N69" s="285" t="s">
        <v>869</v>
      </c>
      <c r="O69" s="285" t="s">
        <v>869</v>
      </c>
      <c r="P69" s="285" t="s">
        <v>869</v>
      </c>
      <c r="Q69" s="285" t="s">
        <v>869</v>
      </c>
      <c r="R69" s="285" t="s">
        <v>869</v>
      </c>
      <c r="S69" s="285" t="s">
        <v>869</v>
      </c>
      <c r="T69" s="285" t="s">
        <v>869</v>
      </c>
      <c r="U69" s="285" t="s">
        <v>869</v>
      </c>
      <c r="V69" s="285" t="s">
        <v>869</v>
      </c>
      <c r="W69" s="285" t="s">
        <v>869</v>
      </c>
      <c r="X69" s="285" t="s">
        <v>869</v>
      </c>
      <c r="Y69" s="285" t="s">
        <v>869</v>
      </c>
      <c r="Z69" s="285" t="s">
        <v>869</v>
      </c>
      <c r="AA69" s="285" t="s">
        <v>869</v>
      </c>
      <c r="AB69" s="285" t="s">
        <v>869</v>
      </c>
      <c r="AC69" s="285" t="s">
        <v>869</v>
      </c>
      <c r="AD69" s="285" t="s">
        <v>869</v>
      </c>
      <c r="AE69" s="285" t="s">
        <v>869</v>
      </c>
      <c r="AF69" s="285" t="s">
        <v>869</v>
      </c>
      <c r="AG69" s="285" t="s">
        <v>869</v>
      </c>
      <c r="AH69" s="285" t="s">
        <v>869</v>
      </c>
      <c r="AI69" s="285" t="s">
        <v>869</v>
      </c>
      <c r="AJ69" s="285" t="s">
        <v>869</v>
      </c>
      <c r="AK69" s="285" t="s">
        <v>869</v>
      </c>
      <c r="AL69" s="285" t="s">
        <v>869</v>
      </c>
      <c r="AM69" s="285" t="s">
        <v>869</v>
      </c>
      <c r="AN69" s="285" t="s">
        <v>869</v>
      </c>
      <c r="AO69" s="285" t="s">
        <v>869</v>
      </c>
      <c r="AP69" s="285" t="s">
        <v>869</v>
      </c>
      <c r="AQ69" s="285" t="s">
        <v>869</v>
      </c>
      <c r="AR69" s="285" t="s">
        <v>869</v>
      </c>
      <c r="AS69" s="285" t="s">
        <v>869</v>
      </c>
      <c r="AT69" s="285" t="s">
        <v>869</v>
      </c>
      <c r="AU69" s="285" t="s">
        <v>869</v>
      </c>
    </row>
    <row r="70" spans="1:47" s="180" customFormat="1" ht="31.5">
      <c r="A70" s="176" t="s">
        <v>504</v>
      </c>
      <c r="B70" s="177" t="s">
        <v>681</v>
      </c>
      <c r="C70" s="305" t="s">
        <v>869</v>
      </c>
      <c r="D70" s="305" t="s">
        <v>869</v>
      </c>
      <c r="E70" s="305" t="s">
        <v>869</v>
      </c>
      <c r="F70" s="305" t="s">
        <v>869</v>
      </c>
      <c r="G70" s="305" t="s">
        <v>869</v>
      </c>
      <c r="H70" s="305" t="s">
        <v>869</v>
      </c>
      <c r="I70" s="305" t="s">
        <v>869</v>
      </c>
      <c r="J70" s="305" t="s">
        <v>869</v>
      </c>
      <c r="K70" s="305" t="s">
        <v>869</v>
      </c>
      <c r="L70" s="285" t="s">
        <v>869</v>
      </c>
      <c r="M70" s="285" t="s">
        <v>869</v>
      </c>
      <c r="N70" s="285" t="s">
        <v>869</v>
      </c>
      <c r="O70" s="285" t="s">
        <v>869</v>
      </c>
      <c r="P70" s="285" t="s">
        <v>869</v>
      </c>
      <c r="Q70" s="305" t="s">
        <v>869</v>
      </c>
      <c r="R70" s="305" t="s">
        <v>869</v>
      </c>
      <c r="S70" s="305" t="s">
        <v>869</v>
      </c>
      <c r="T70" s="305" t="s">
        <v>869</v>
      </c>
      <c r="U70" s="305" t="s">
        <v>869</v>
      </c>
      <c r="V70" s="305" t="s">
        <v>869</v>
      </c>
      <c r="W70" s="305" t="s">
        <v>869</v>
      </c>
      <c r="X70" s="305" t="s">
        <v>869</v>
      </c>
      <c r="Y70" s="305" t="s">
        <v>869</v>
      </c>
      <c r="Z70" s="305" t="s">
        <v>869</v>
      </c>
      <c r="AA70" s="305" t="s">
        <v>869</v>
      </c>
      <c r="AB70" s="305" t="s">
        <v>869</v>
      </c>
      <c r="AC70" s="305" t="s">
        <v>869</v>
      </c>
      <c r="AD70" s="305" t="s">
        <v>869</v>
      </c>
      <c r="AE70" s="305" t="s">
        <v>869</v>
      </c>
      <c r="AF70" s="305" t="s">
        <v>869</v>
      </c>
      <c r="AG70" s="305" t="s">
        <v>869</v>
      </c>
      <c r="AH70" s="305" t="s">
        <v>869</v>
      </c>
      <c r="AI70" s="305" t="s">
        <v>869</v>
      </c>
      <c r="AJ70" s="305" t="s">
        <v>869</v>
      </c>
      <c r="AK70" s="305" t="s">
        <v>869</v>
      </c>
      <c r="AL70" s="305" t="s">
        <v>869</v>
      </c>
      <c r="AM70" s="305" t="s">
        <v>869</v>
      </c>
      <c r="AN70" s="305" t="s">
        <v>869</v>
      </c>
      <c r="AO70" s="305" t="s">
        <v>869</v>
      </c>
      <c r="AP70" s="305" t="s">
        <v>869</v>
      </c>
      <c r="AQ70" s="305" t="s">
        <v>869</v>
      </c>
      <c r="AR70" s="305" t="s">
        <v>869</v>
      </c>
      <c r="AS70" s="305" t="s">
        <v>869</v>
      </c>
      <c r="AT70" s="305" t="s">
        <v>869</v>
      </c>
      <c r="AU70" s="305" t="s">
        <v>869</v>
      </c>
    </row>
    <row r="71" spans="1:47" s="181" customFormat="1" ht="47.25">
      <c r="A71" s="176" t="s">
        <v>509</v>
      </c>
      <c r="B71" s="177" t="s">
        <v>686</v>
      </c>
      <c r="C71" s="305" t="s">
        <v>869</v>
      </c>
      <c r="D71" s="305" t="s">
        <v>869</v>
      </c>
      <c r="E71" s="305" t="s">
        <v>869</v>
      </c>
      <c r="F71" s="305" t="s">
        <v>869</v>
      </c>
      <c r="G71" s="305" t="s">
        <v>869</v>
      </c>
      <c r="H71" s="305" t="s">
        <v>869</v>
      </c>
      <c r="I71" s="305" t="s">
        <v>869</v>
      </c>
      <c r="J71" s="305" t="s">
        <v>869</v>
      </c>
      <c r="K71" s="305" t="s">
        <v>869</v>
      </c>
      <c r="L71" s="285" t="s">
        <v>869</v>
      </c>
      <c r="M71" s="285" t="s">
        <v>869</v>
      </c>
      <c r="N71" s="285" t="s">
        <v>869</v>
      </c>
      <c r="O71" s="285" t="s">
        <v>869</v>
      </c>
      <c r="P71" s="285" t="s">
        <v>869</v>
      </c>
      <c r="Q71" s="305" t="s">
        <v>869</v>
      </c>
      <c r="R71" s="305" t="s">
        <v>869</v>
      </c>
      <c r="S71" s="305" t="s">
        <v>869</v>
      </c>
      <c r="T71" s="305" t="s">
        <v>869</v>
      </c>
      <c r="U71" s="305" t="s">
        <v>869</v>
      </c>
      <c r="V71" s="305" t="s">
        <v>869</v>
      </c>
      <c r="W71" s="305" t="s">
        <v>869</v>
      </c>
      <c r="X71" s="305" t="s">
        <v>869</v>
      </c>
      <c r="Y71" s="305" t="s">
        <v>869</v>
      </c>
      <c r="Z71" s="305" t="s">
        <v>869</v>
      </c>
      <c r="AA71" s="305" t="s">
        <v>869</v>
      </c>
      <c r="AB71" s="305" t="s">
        <v>869</v>
      </c>
      <c r="AC71" s="305" t="s">
        <v>869</v>
      </c>
      <c r="AD71" s="305" t="s">
        <v>869</v>
      </c>
      <c r="AE71" s="305" t="s">
        <v>869</v>
      </c>
      <c r="AF71" s="305" t="s">
        <v>869</v>
      </c>
      <c r="AG71" s="305" t="s">
        <v>869</v>
      </c>
      <c r="AH71" s="305" t="s">
        <v>869</v>
      </c>
      <c r="AI71" s="305" t="s">
        <v>869</v>
      </c>
      <c r="AJ71" s="305" t="s">
        <v>869</v>
      </c>
      <c r="AK71" s="305" t="s">
        <v>869</v>
      </c>
      <c r="AL71" s="305" t="s">
        <v>869</v>
      </c>
      <c r="AM71" s="305" t="s">
        <v>869</v>
      </c>
      <c r="AN71" s="305" t="s">
        <v>869</v>
      </c>
      <c r="AO71" s="305" t="s">
        <v>869</v>
      </c>
      <c r="AP71" s="305" t="s">
        <v>869</v>
      </c>
      <c r="AQ71" s="305" t="s">
        <v>869</v>
      </c>
      <c r="AR71" s="305" t="s">
        <v>869</v>
      </c>
      <c r="AS71" s="305" t="s">
        <v>869</v>
      </c>
      <c r="AT71" s="305" t="s">
        <v>869</v>
      </c>
      <c r="AU71" s="305" t="s">
        <v>869</v>
      </c>
    </row>
    <row r="72" spans="1:47" s="181" customFormat="1" ht="31.5">
      <c r="A72" s="176" t="s">
        <v>557</v>
      </c>
      <c r="B72" s="177" t="s">
        <v>687</v>
      </c>
      <c r="C72" s="305" t="s">
        <v>869</v>
      </c>
      <c r="D72" s="305" t="s">
        <v>869</v>
      </c>
      <c r="E72" s="305" t="s">
        <v>869</v>
      </c>
      <c r="F72" s="305" t="s">
        <v>869</v>
      </c>
      <c r="G72" s="305" t="s">
        <v>869</v>
      </c>
      <c r="H72" s="305" t="s">
        <v>869</v>
      </c>
      <c r="I72" s="305" t="s">
        <v>869</v>
      </c>
      <c r="J72" s="305" t="s">
        <v>869</v>
      </c>
      <c r="K72" s="305" t="s">
        <v>869</v>
      </c>
      <c r="L72" s="285" t="s">
        <v>869</v>
      </c>
      <c r="M72" s="285" t="s">
        <v>869</v>
      </c>
      <c r="N72" s="285" t="s">
        <v>869</v>
      </c>
      <c r="O72" s="285" t="s">
        <v>869</v>
      </c>
      <c r="P72" s="285" t="s">
        <v>869</v>
      </c>
      <c r="Q72" s="305" t="s">
        <v>869</v>
      </c>
      <c r="R72" s="305" t="s">
        <v>869</v>
      </c>
      <c r="S72" s="305" t="s">
        <v>869</v>
      </c>
      <c r="T72" s="305" t="s">
        <v>869</v>
      </c>
      <c r="U72" s="305" t="s">
        <v>869</v>
      </c>
      <c r="V72" s="305" t="s">
        <v>869</v>
      </c>
      <c r="W72" s="305" t="s">
        <v>869</v>
      </c>
      <c r="X72" s="305" t="s">
        <v>869</v>
      </c>
      <c r="Y72" s="305" t="s">
        <v>869</v>
      </c>
      <c r="Z72" s="305" t="s">
        <v>869</v>
      </c>
      <c r="AA72" s="305" t="s">
        <v>869</v>
      </c>
      <c r="AB72" s="305" t="s">
        <v>869</v>
      </c>
      <c r="AC72" s="305" t="s">
        <v>869</v>
      </c>
      <c r="AD72" s="305" t="s">
        <v>869</v>
      </c>
      <c r="AE72" s="305" t="s">
        <v>869</v>
      </c>
      <c r="AF72" s="305" t="s">
        <v>869</v>
      </c>
      <c r="AG72" s="305" t="s">
        <v>869</v>
      </c>
      <c r="AH72" s="305" t="s">
        <v>869</v>
      </c>
      <c r="AI72" s="305" t="s">
        <v>869</v>
      </c>
      <c r="AJ72" s="305" t="s">
        <v>869</v>
      </c>
      <c r="AK72" s="305" t="s">
        <v>869</v>
      </c>
      <c r="AL72" s="305" t="s">
        <v>869</v>
      </c>
      <c r="AM72" s="305" t="s">
        <v>869</v>
      </c>
      <c r="AN72" s="305" t="s">
        <v>869</v>
      </c>
      <c r="AO72" s="305" t="s">
        <v>869</v>
      </c>
      <c r="AP72" s="305" t="s">
        <v>869</v>
      </c>
      <c r="AQ72" s="305" t="s">
        <v>869</v>
      </c>
      <c r="AR72" s="305" t="s">
        <v>869</v>
      </c>
      <c r="AS72" s="305" t="s">
        <v>869</v>
      </c>
      <c r="AT72" s="305" t="s">
        <v>869</v>
      </c>
      <c r="AU72" s="305" t="s">
        <v>869</v>
      </c>
    </row>
    <row r="73" spans="1:47" ht="31.5">
      <c r="A73" s="29" t="s">
        <v>777</v>
      </c>
      <c r="B73" s="169" t="s">
        <v>722</v>
      </c>
      <c r="C73" s="217" t="s">
        <v>791</v>
      </c>
      <c r="D73" s="285" t="s">
        <v>869</v>
      </c>
      <c r="E73" s="285" t="s">
        <v>869</v>
      </c>
      <c r="F73" s="285" t="s">
        <v>869</v>
      </c>
      <c r="G73" s="285" t="s">
        <v>869</v>
      </c>
      <c r="H73" s="285" t="s">
        <v>869</v>
      </c>
      <c r="I73" s="285" t="s">
        <v>869</v>
      </c>
      <c r="J73" s="285" t="s">
        <v>869</v>
      </c>
      <c r="K73" s="285" t="s">
        <v>869</v>
      </c>
      <c r="L73" s="285" t="s">
        <v>869</v>
      </c>
      <c r="M73" s="285" t="s">
        <v>869</v>
      </c>
      <c r="N73" s="285" t="s">
        <v>869</v>
      </c>
      <c r="O73" s="285" t="s">
        <v>869</v>
      </c>
      <c r="P73" s="285" t="s">
        <v>869</v>
      </c>
      <c r="Q73" s="285" t="s">
        <v>869</v>
      </c>
      <c r="R73" s="285" t="s">
        <v>869</v>
      </c>
      <c r="S73" s="285" t="s">
        <v>869</v>
      </c>
      <c r="T73" s="285" t="s">
        <v>869</v>
      </c>
      <c r="U73" s="285" t="s">
        <v>869</v>
      </c>
      <c r="V73" s="285" t="s">
        <v>869</v>
      </c>
      <c r="W73" s="285" t="s">
        <v>869</v>
      </c>
      <c r="X73" s="285" t="s">
        <v>869</v>
      </c>
      <c r="Y73" s="285" t="s">
        <v>869</v>
      </c>
      <c r="Z73" s="285" t="s">
        <v>869</v>
      </c>
      <c r="AA73" s="285" t="s">
        <v>869</v>
      </c>
      <c r="AB73" s="285" t="s">
        <v>869</v>
      </c>
      <c r="AC73" s="285" t="s">
        <v>869</v>
      </c>
      <c r="AD73" s="285" t="s">
        <v>869</v>
      </c>
      <c r="AE73" s="285" t="s">
        <v>869</v>
      </c>
      <c r="AF73" s="285" t="s">
        <v>869</v>
      </c>
      <c r="AG73" s="285" t="s">
        <v>869</v>
      </c>
      <c r="AH73" s="285" t="s">
        <v>869</v>
      </c>
      <c r="AI73" s="285" t="s">
        <v>869</v>
      </c>
      <c r="AJ73" s="285" t="s">
        <v>869</v>
      </c>
      <c r="AK73" s="285" t="s">
        <v>869</v>
      </c>
      <c r="AL73" s="285" t="s">
        <v>869</v>
      </c>
      <c r="AM73" s="285" t="s">
        <v>869</v>
      </c>
      <c r="AN73" s="285" t="s">
        <v>869</v>
      </c>
      <c r="AO73" s="285" t="s">
        <v>869</v>
      </c>
      <c r="AP73" s="285" t="s">
        <v>869</v>
      </c>
      <c r="AQ73" s="285" t="s">
        <v>869</v>
      </c>
      <c r="AR73" s="285" t="s">
        <v>869</v>
      </c>
      <c r="AS73" s="285" t="s">
        <v>869</v>
      </c>
      <c r="AT73" s="285" t="s">
        <v>869</v>
      </c>
      <c r="AU73" s="285" t="s">
        <v>869</v>
      </c>
    </row>
    <row r="74" spans="1:47" ht="47.25">
      <c r="A74" s="29" t="s">
        <v>778</v>
      </c>
      <c r="B74" s="169" t="s">
        <v>724</v>
      </c>
      <c r="C74" s="217" t="s">
        <v>792</v>
      </c>
      <c r="D74" s="285" t="s">
        <v>869</v>
      </c>
      <c r="E74" s="285" t="s">
        <v>869</v>
      </c>
      <c r="F74" s="285" t="s">
        <v>869</v>
      </c>
      <c r="G74" s="285" t="s">
        <v>869</v>
      </c>
      <c r="H74" s="285" t="s">
        <v>869</v>
      </c>
      <c r="I74" s="285" t="s">
        <v>869</v>
      </c>
      <c r="J74" s="285" t="s">
        <v>869</v>
      </c>
      <c r="K74" s="285" t="s">
        <v>869</v>
      </c>
      <c r="L74" s="285" t="s">
        <v>869</v>
      </c>
      <c r="M74" s="285" t="s">
        <v>869</v>
      </c>
      <c r="N74" s="24">
        <v>11</v>
      </c>
      <c r="O74" s="285" t="s">
        <v>869</v>
      </c>
      <c r="P74" s="285" t="s">
        <v>869</v>
      </c>
      <c r="Q74" s="285" t="s">
        <v>869</v>
      </c>
      <c r="R74" s="285" t="s">
        <v>869</v>
      </c>
      <c r="S74" s="285" t="s">
        <v>869</v>
      </c>
      <c r="T74" s="285" t="s">
        <v>869</v>
      </c>
      <c r="U74" s="285" t="s">
        <v>869</v>
      </c>
      <c r="V74" s="285" t="s">
        <v>869</v>
      </c>
      <c r="W74" s="285" t="s">
        <v>869</v>
      </c>
      <c r="X74" s="285" t="s">
        <v>869</v>
      </c>
      <c r="Y74" s="285" t="s">
        <v>869</v>
      </c>
      <c r="Z74" s="285" t="s">
        <v>869</v>
      </c>
      <c r="AA74" s="285" t="s">
        <v>869</v>
      </c>
      <c r="AB74" s="285" t="s">
        <v>869</v>
      </c>
      <c r="AC74" s="285" t="s">
        <v>869</v>
      </c>
      <c r="AD74" s="285" t="s">
        <v>869</v>
      </c>
      <c r="AE74" s="285" t="s">
        <v>869</v>
      </c>
      <c r="AF74" s="285" t="s">
        <v>869</v>
      </c>
      <c r="AG74" s="285" t="s">
        <v>869</v>
      </c>
      <c r="AH74" s="285" t="s">
        <v>869</v>
      </c>
      <c r="AI74" s="285" t="s">
        <v>869</v>
      </c>
      <c r="AJ74" s="285" t="s">
        <v>869</v>
      </c>
      <c r="AK74" s="285" t="s">
        <v>869</v>
      </c>
      <c r="AL74" s="285" t="s">
        <v>869</v>
      </c>
      <c r="AM74" s="285" t="s">
        <v>869</v>
      </c>
      <c r="AN74" s="285" t="s">
        <v>869</v>
      </c>
      <c r="AO74" s="285" t="s">
        <v>869</v>
      </c>
      <c r="AP74" s="285" t="s">
        <v>869</v>
      </c>
      <c r="AQ74" s="285" t="s">
        <v>869</v>
      </c>
      <c r="AR74" s="285" t="s">
        <v>869</v>
      </c>
      <c r="AS74" s="285" t="s">
        <v>869</v>
      </c>
      <c r="AT74" s="285" t="s">
        <v>869</v>
      </c>
      <c r="AU74" s="285" t="s">
        <v>869</v>
      </c>
    </row>
    <row r="75" spans="1:47" ht="47.25">
      <c r="A75" s="29" t="s">
        <v>797</v>
      </c>
      <c r="B75" s="169" t="s">
        <v>725</v>
      </c>
      <c r="C75" s="217" t="s">
        <v>793</v>
      </c>
      <c r="D75" s="285" t="s">
        <v>869</v>
      </c>
      <c r="E75" s="285" t="s">
        <v>869</v>
      </c>
      <c r="F75" s="285" t="s">
        <v>869</v>
      </c>
      <c r="G75" s="285" t="s">
        <v>869</v>
      </c>
      <c r="H75" s="285" t="s">
        <v>869</v>
      </c>
      <c r="I75" s="285" t="s">
        <v>869</v>
      </c>
      <c r="J75" s="285" t="s">
        <v>869</v>
      </c>
      <c r="K75" s="285" t="s">
        <v>869</v>
      </c>
      <c r="L75" s="285" t="s">
        <v>869</v>
      </c>
      <c r="M75" s="285" t="s">
        <v>869</v>
      </c>
      <c r="O75" s="285" t="s">
        <v>869</v>
      </c>
      <c r="P75" s="285" t="s">
        <v>869</v>
      </c>
      <c r="Q75" s="285" t="s">
        <v>869</v>
      </c>
      <c r="R75" s="285" t="s">
        <v>869</v>
      </c>
      <c r="S75" s="285" t="s">
        <v>869</v>
      </c>
      <c r="T75" s="285" t="s">
        <v>869</v>
      </c>
      <c r="U75" s="285" t="s">
        <v>869</v>
      </c>
      <c r="V75" s="285" t="s">
        <v>869</v>
      </c>
      <c r="W75" s="285" t="s">
        <v>869</v>
      </c>
      <c r="X75" s="285" t="s">
        <v>869</v>
      </c>
      <c r="Y75" s="285" t="s">
        <v>869</v>
      </c>
      <c r="Z75" s="285" t="s">
        <v>869</v>
      </c>
      <c r="AA75" s="285" t="s">
        <v>869</v>
      </c>
      <c r="AB75" s="285" t="s">
        <v>869</v>
      </c>
      <c r="AC75" s="285" t="s">
        <v>869</v>
      </c>
      <c r="AD75" s="285" t="s">
        <v>869</v>
      </c>
      <c r="AE75" s="285" t="s">
        <v>869</v>
      </c>
      <c r="AF75" s="285" t="s">
        <v>869</v>
      </c>
      <c r="AG75" s="285" t="s">
        <v>869</v>
      </c>
      <c r="AH75" s="285" t="s">
        <v>869</v>
      </c>
      <c r="AI75" s="285" t="s">
        <v>869</v>
      </c>
      <c r="AJ75" s="285" t="s">
        <v>869</v>
      </c>
      <c r="AK75" s="285" t="s">
        <v>869</v>
      </c>
      <c r="AL75" s="285" t="s">
        <v>869</v>
      </c>
      <c r="AM75" s="285" t="s">
        <v>869</v>
      </c>
      <c r="AN75" s="285" t="s">
        <v>869</v>
      </c>
      <c r="AO75" s="285" t="s">
        <v>869</v>
      </c>
      <c r="AP75" s="285" t="s">
        <v>869</v>
      </c>
      <c r="AQ75" s="285" t="s">
        <v>869</v>
      </c>
      <c r="AR75" s="285" t="s">
        <v>869</v>
      </c>
      <c r="AS75" s="285" t="s">
        <v>869</v>
      </c>
      <c r="AT75" s="285" t="s">
        <v>869</v>
      </c>
      <c r="AU75" s="285" t="s">
        <v>869</v>
      </c>
    </row>
    <row r="76" spans="1:47" ht="31.5">
      <c r="A76" s="29" t="s">
        <v>798</v>
      </c>
      <c r="B76" s="169" t="s">
        <v>723</v>
      </c>
      <c r="C76" s="217" t="s">
        <v>794</v>
      </c>
      <c r="D76" s="285" t="s">
        <v>869</v>
      </c>
      <c r="E76" s="285" t="s">
        <v>869</v>
      </c>
      <c r="F76" s="285" t="s">
        <v>869</v>
      </c>
      <c r="G76" s="285" t="s">
        <v>869</v>
      </c>
      <c r="H76" s="285" t="s">
        <v>869</v>
      </c>
      <c r="I76" s="285" t="s">
        <v>869</v>
      </c>
      <c r="J76" s="285" t="s">
        <v>869</v>
      </c>
      <c r="K76" s="285" t="s">
        <v>869</v>
      </c>
      <c r="L76" s="285" t="s">
        <v>869</v>
      </c>
      <c r="M76" s="285" t="s">
        <v>869</v>
      </c>
      <c r="N76" s="24">
        <v>2</v>
      </c>
      <c r="O76" s="285" t="s">
        <v>869</v>
      </c>
      <c r="P76" s="285" t="s">
        <v>869</v>
      </c>
      <c r="Q76" s="285" t="s">
        <v>869</v>
      </c>
      <c r="R76" s="285" t="s">
        <v>869</v>
      </c>
      <c r="S76" s="285" t="s">
        <v>869</v>
      </c>
      <c r="T76" s="285" t="s">
        <v>869</v>
      </c>
      <c r="U76" s="285" t="s">
        <v>869</v>
      </c>
      <c r="V76" s="285" t="s">
        <v>869</v>
      </c>
      <c r="W76" s="285" t="s">
        <v>869</v>
      </c>
      <c r="X76" s="285" t="s">
        <v>869</v>
      </c>
      <c r="Y76" s="285" t="s">
        <v>869</v>
      </c>
      <c r="Z76" s="285" t="s">
        <v>869</v>
      </c>
      <c r="AA76" s="285" t="s">
        <v>869</v>
      </c>
      <c r="AB76" s="285" t="s">
        <v>869</v>
      </c>
      <c r="AC76" s="285" t="s">
        <v>869</v>
      </c>
      <c r="AD76" s="285" t="s">
        <v>869</v>
      </c>
      <c r="AE76" s="285" t="s">
        <v>869</v>
      </c>
      <c r="AF76" s="285" t="s">
        <v>869</v>
      </c>
      <c r="AG76" s="285" t="s">
        <v>869</v>
      </c>
      <c r="AH76" s="285" t="s">
        <v>869</v>
      </c>
      <c r="AI76" s="285" t="s">
        <v>869</v>
      </c>
      <c r="AJ76" s="285" t="s">
        <v>869</v>
      </c>
      <c r="AK76" s="285" t="s">
        <v>869</v>
      </c>
      <c r="AL76" s="285" t="s">
        <v>869</v>
      </c>
      <c r="AM76" s="285" t="s">
        <v>869</v>
      </c>
      <c r="AN76" s="285" t="s">
        <v>869</v>
      </c>
      <c r="AO76" s="285" t="s">
        <v>869</v>
      </c>
      <c r="AP76" s="285" t="s">
        <v>869</v>
      </c>
      <c r="AQ76" s="285" t="s">
        <v>869</v>
      </c>
      <c r="AR76" s="285" t="s">
        <v>869</v>
      </c>
      <c r="AS76" s="285" t="s">
        <v>869</v>
      </c>
      <c r="AT76" s="285" t="s">
        <v>869</v>
      </c>
      <c r="AU76" s="285" t="s">
        <v>869</v>
      </c>
    </row>
    <row r="77" spans="1:47" ht="47.25">
      <c r="A77" s="29" t="s">
        <v>799</v>
      </c>
      <c r="B77" s="169" t="s">
        <v>737</v>
      </c>
      <c r="C77" s="217" t="s">
        <v>795</v>
      </c>
      <c r="D77" s="285" t="s">
        <v>869</v>
      </c>
      <c r="E77" s="285" t="s">
        <v>869</v>
      </c>
      <c r="F77" s="285" t="s">
        <v>869</v>
      </c>
      <c r="G77" s="285" t="s">
        <v>869</v>
      </c>
      <c r="H77" s="285" t="s">
        <v>869</v>
      </c>
      <c r="I77" s="285" t="s">
        <v>869</v>
      </c>
      <c r="J77" s="285" t="s">
        <v>869</v>
      </c>
      <c r="K77" s="285" t="s">
        <v>869</v>
      </c>
      <c r="L77" s="285" t="s">
        <v>869</v>
      </c>
      <c r="M77" s="285" t="s">
        <v>869</v>
      </c>
      <c r="N77" s="24">
        <v>6</v>
      </c>
      <c r="O77" s="285" t="s">
        <v>869</v>
      </c>
      <c r="P77" s="285" t="s">
        <v>869</v>
      </c>
      <c r="Q77" s="285" t="s">
        <v>869</v>
      </c>
      <c r="R77" s="285" t="s">
        <v>869</v>
      </c>
      <c r="S77" s="285" t="s">
        <v>869</v>
      </c>
      <c r="T77" s="285" t="s">
        <v>869</v>
      </c>
      <c r="U77" s="285" t="s">
        <v>869</v>
      </c>
      <c r="V77" s="285" t="s">
        <v>869</v>
      </c>
      <c r="W77" s="285" t="s">
        <v>869</v>
      </c>
      <c r="X77" s="285" t="s">
        <v>869</v>
      </c>
      <c r="Y77" s="285" t="s">
        <v>869</v>
      </c>
      <c r="Z77" s="285" t="s">
        <v>869</v>
      </c>
      <c r="AA77" s="285" t="s">
        <v>869</v>
      </c>
      <c r="AB77" s="285" t="s">
        <v>869</v>
      </c>
      <c r="AC77" s="285" t="s">
        <v>869</v>
      </c>
      <c r="AD77" s="285" t="s">
        <v>869</v>
      </c>
      <c r="AE77" s="285" t="s">
        <v>869</v>
      </c>
      <c r="AF77" s="285" t="s">
        <v>869</v>
      </c>
      <c r="AG77" s="285" t="s">
        <v>869</v>
      </c>
      <c r="AH77" s="285" t="s">
        <v>869</v>
      </c>
      <c r="AI77" s="285" t="s">
        <v>869</v>
      </c>
      <c r="AJ77" s="285" t="s">
        <v>869</v>
      </c>
      <c r="AK77" s="285" t="s">
        <v>869</v>
      </c>
      <c r="AL77" s="285" t="s">
        <v>869</v>
      </c>
      <c r="AM77" s="285" t="s">
        <v>869</v>
      </c>
      <c r="AN77" s="285" t="s">
        <v>869</v>
      </c>
      <c r="AO77" s="285" t="s">
        <v>869</v>
      </c>
      <c r="AP77" s="285" t="s">
        <v>869</v>
      </c>
      <c r="AQ77" s="285" t="s">
        <v>869</v>
      </c>
      <c r="AR77" s="285" t="s">
        <v>869</v>
      </c>
      <c r="AS77" s="285" t="s">
        <v>869</v>
      </c>
      <c r="AT77" s="285" t="s">
        <v>869</v>
      </c>
      <c r="AU77" s="285" t="s">
        <v>869</v>
      </c>
    </row>
    <row r="78" spans="1:47" ht="47.25">
      <c r="A78" s="29" t="s">
        <v>800</v>
      </c>
      <c r="B78" s="169" t="s">
        <v>721</v>
      </c>
      <c r="C78" s="217" t="s">
        <v>796</v>
      </c>
      <c r="D78" s="285" t="s">
        <v>869</v>
      </c>
      <c r="E78" s="285" t="s">
        <v>869</v>
      </c>
      <c r="F78" s="285" t="s">
        <v>869</v>
      </c>
      <c r="G78" s="285" t="s">
        <v>869</v>
      </c>
      <c r="H78" s="285" t="s">
        <v>869</v>
      </c>
      <c r="I78" s="285" t="s">
        <v>869</v>
      </c>
      <c r="J78" s="285" t="s">
        <v>869</v>
      </c>
      <c r="K78" s="285" t="s">
        <v>869</v>
      </c>
      <c r="L78" s="285" t="s">
        <v>869</v>
      </c>
      <c r="M78" s="285" t="s">
        <v>869</v>
      </c>
      <c r="N78" s="24">
        <v>4</v>
      </c>
      <c r="O78" s="285" t="s">
        <v>869</v>
      </c>
      <c r="P78" s="285" t="s">
        <v>869</v>
      </c>
      <c r="Q78" s="285" t="s">
        <v>869</v>
      </c>
      <c r="R78" s="285" t="s">
        <v>869</v>
      </c>
      <c r="S78" s="285" t="s">
        <v>869</v>
      </c>
      <c r="T78" s="285" t="s">
        <v>869</v>
      </c>
      <c r="U78" s="285" t="s">
        <v>869</v>
      </c>
      <c r="V78" s="285" t="s">
        <v>869</v>
      </c>
      <c r="W78" s="285" t="s">
        <v>869</v>
      </c>
      <c r="X78" s="285" t="s">
        <v>869</v>
      </c>
      <c r="Y78" s="285" t="s">
        <v>869</v>
      </c>
      <c r="Z78" s="285" t="s">
        <v>869</v>
      </c>
      <c r="AA78" s="285" t="s">
        <v>869</v>
      </c>
      <c r="AB78" s="285" t="s">
        <v>869</v>
      </c>
      <c r="AC78" s="285" t="s">
        <v>869</v>
      </c>
      <c r="AD78" s="285" t="s">
        <v>869</v>
      </c>
      <c r="AE78" s="285" t="s">
        <v>869</v>
      </c>
      <c r="AF78" s="285" t="s">
        <v>869</v>
      </c>
      <c r="AG78" s="285" t="s">
        <v>869</v>
      </c>
      <c r="AH78" s="285" t="s">
        <v>869</v>
      </c>
      <c r="AI78" s="285" t="s">
        <v>869</v>
      </c>
      <c r="AJ78" s="285" t="s">
        <v>869</v>
      </c>
      <c r="AK78" s="285" t="s">
        <v>869</v>
      </c>
      <c r="AL78" s="285" t="s">
        <v>869</v>
      </c>
      <c r="AM78" s="285" t="s">
        <v>869</v>
      </c>
      <c r="AN78" s="285" t="s">
        <v>869</v>
      </c>
      <c r="AO78" s="285" t="s">
        <v>869</v>
      </c>
      <c r="AP78" s="285" t="s">
        <v>869</v>
      </c>
      <c r="AQ78" s="285" t="s">
        <v>869</v>
      </c>
      <c r="AR78" s="285" t="s">
        <v>869</v>
      </c>
      <c r="AS78" s="285" t="s">
        <v>869</v>
      </c>
      <c r="AT78" s="285" t="s">
        <v>869</v>
      </c>
      <c r="AU78" s="285" t="s">
        <v>869</v>
      </c>
    </row>
    <row r="79" spans="1:47" s="180" customFormat="1" ht="31.5">
      <c r="A79" s="176" t="s">
        <v>510</v>
      </c>
      <c r="B79" s="177" t="s">
        <v>682</v>
      </c>
      <c r="C79" s="305" t="s">
        <v>869</v>
      </c>
      <c r="D79" s="305" t="s">
        <v>869</v>
      </c>
      <c r="E79" s="305" t="s">
        <v>869</v>
      </c>
      <c r="F79" s="305" t="s">
        <v>869</v>
      </c>
      <c r="G79" s="305" t="s">
        <v>869</v>
      </c>
      <c r="H79" s="305" t="s">
        <v>869</v>
      </c>
      <c r="I79" s="305" t="s">
        <v>869</v>
      </c>
      <c r="J79" s="305" t="s">
        <v>869</v>
      </c>
      <c r="K79" s="305" t="s">
        <v>869</v>
      </c>
      <c r="L79" s="179"/>
      <c r="M79" s="285" t="s">
        <v>869</v>
      </c>
      <c r="N79" s="285" t="s">
        <v>869</v>
      </c>
      <c r="O79" s="285" t="s">
        <v>869</v>
      </c>
      <c r="P79" s="285" t="s">
        <v>869</v>
      </c>
      <c r="Q79" s="305" t="s">
        <v>869</v>
      </c>
      <c r="R79" s="305" t="s">
        <v>869</v>
      </c>
      <c r="S79" s="305" t="s">
        <v>869</v>
      </c>
      <c r="T79" s="305" t="s">
        <v>869</v>
      </c>
      <c r="U79" s="305" t="s">
        <v>869</v>
      </c>
      <c r="V79" s="305" t="s">
        <v>869</v>
      </c>
      <c r="W79" s="305" t="s">
        <v>869</v>
      </c>
      <c r="X79" s="305" t="s">
        <v>869</v>
      </c>
      <c r="Y79" s="305" t="s">
        <v>869</v>
      </c>
      <c r="Z79" s="305" t="s">
        <v>869</v>
      </c>
      <c r="AA79" s="305" t="s">
        <v>869</v>
      </c>
      <c r="AB79" s="305" t="s">
        <v>869</v>
      </c>
      <c r="AC79" s="305" t="s">
        <v>869</v>
      </c>
      <c r="AD79" s="305" t="s">
        <v>869</v>
      </c>
      <c r="AE79" s="305" t="s">
        <v>869</v>
      </c>
      <c r="AF79" s="305" t="s">
        <v>869</v>
      </c>
      <c r="AG79" s="305" t="s">
        <v>869</v>
      </c>
      <c r="AH79" s="305" t="s">
        <v>869</v>
      </c>
      <c r="AI79" s="305" t="s">
        <v>869</v>
      </c>
      <c r="AJ79" s="305" t="s">
        <v>869</v>
      </c>
      <c r="AK79" s="305" t="s">
        <v>869</v>
      </c>
      <c r="AL79" s="305" t="s">
        <v>869</v>
      </c>
      <c r="AM79" s="305" t="s">
        <v>869</v>
      </c>
      <c r="AN79" s="305" t="s">
        <v>869</v>
      </c>
      <c r="AO79" s="305" t="s">
        <v>869</v>
      </c>
      <c r="AP79" s="305" t="s">
        <v>869</v>
      </c>
      <c r="AQ79" s="305" t="s">
        <v>869</v>
      </c>
      <c r="AR79" s="305" t="s">
        <v>869</v>
      </c>
      <c r="AS79" s="305" t="s">
        <v>869</v>
      </c>
      <c r="AT79" s="305" t="s">
        <v>869</v>
      </c>
      <c r="AU79" s="305" t="s">
        <v>869</v>
      </c>
    </row>
    <row r="80" spans="1:47" s="180" customFormat="1" ht="15.75">
      <c r="A80" s="176" t="s">
        <v>560</v>
      </c>
      <c r="B80" s="177" t="s">
        <v>683</v>
      </c>
      <c r="C80" s="305" t="s">
        <v>869</v>
      </c>
      <c r="D80" s="305" t="s">
        <v>869</v>
      </c>
      <c r="E80" s="305" t="s">
        <v>869</v>
      </c>
      <c r="F80" s="305" t="s">
        <v>869</v>
      </c>
      <c r="G80" s="305" t="s">
        <v>869</v>
      </c>
      <c r="H80" s="305" t="s">
        <v>869</v>
      </c>
      <c r="I80" s="305" t="s">
        <v>869</v>
      </c>
      <c r="J80" s="305" t="s">
        <v>869</v>
      </c>
      <c r="K80" s="305" t="s">
        <v>869</v>
      </c>
      <c r="L80" s="179"/>
      <c r="M80" s="285" t="s">
        <v>869</v>
      </c>
      <c r="N80" s="285" t="s">
        <v>869</v>
      </c>
      <c r="O80" s="285" t="s">
        <v>869</v>
      </c>
      <c r="P80" s="285" t="s">
        <v>869</v>
      </c>
      <c r="Q80" s="305" t="s">
        <v>869</v>
      </c>
      <c r="R80" s="305" t="s">
        <v>869</v>
      </c>
      <c r="S80" s="305" t="s">
        <v>869</v>
      </c>
      <c r="T80" s="305" t="s">
        <v>869</v>
      </c>
      <c r="U80" s="305" t="s">
        <v>869</v>
      </c>
      <c r="V80" s="305" t="s">
        <v>869</v>
      </c>
      <c r="W80" s="305" t="s">
        <v>869</v>
      </c>
      <c r="X80" s="305" t="s">
        <v>869</v>
      </c>
      <c r="Y80" s="305" t="s">
        <v>869</v>
      </c>
      <c r="Z80" s="305" t="s">
        <v>869</v>
      </c>
      <c r="AA80" s="305" t="s">
        <v>869</v>
      </c>
      <c r="AB80" s="305" t="s">
        <v>869</v>
      </c>
      <c r="AC80" s="305" t="s">
        <v>869</v>
      </c>
      <c r="AD80" s="305" t="s">
        <v>869</v>
      </c>
      <c r="AE80" s="305" t="s">
        <v>869</v>
      </c>
      <c r="AF80" s="305" t="s">
        <v>869</v>
      </c>
      <c r="AG80" s="305" t="s">
        <v>869</v>
      </c>
      <c r="AH80" s="305" t="s">
        <v>869</v>
      </c>
      <c r="AI80" s="305" t="s">
        <v>869</v>
      </c>
      <c r="AJ80" s="305" t="s">
        <v>869</v>
      </c>
      <c r="AK80" s="305" t="s">
        <v>869</v>
      </c>
      <c r="AL80" s="305" t="s">
        <v>869</v>
      </c>
      <c r="AM80" s="305" t="s">
        <v>869</v>
      </c>
      <c r="AN80" s="305" t="s">
        <v>869</v>
      </c>
      <c r="AO80" s="305" t="s">
        <v>869</v>
      </c>
      <c r="AP80" s="305" t="s">
        <v>869</v>
      </c>
      <c r="AQ80" s="305" t="s">
        <v>869</v>
      </c>
      <c r="AR80" s="305" t="s">
        <v>869</v>
      </c>
      <c r="AS80" s="305" t="s">
        <v>869</v>
      </c>
      <c r="AT80" s="305" t="s">
        <v>869</v>
      </c>
      <c r="AU80" s="305" t="s">
        <v>869</v>
      </c>
    </row>
    <row r="81" spans="1:47" ht="31.5">
      <c r="A81" s="29" t="s">
        <v>753</v>
      </c>
      <c r="B81" s="169" t="s">
        <v>710</v>
      </c>
      <c r="C81" s="217" t="s">
        <v>801</v>
      </c>
      <c r="D81" s="285" t="s">
        <v>869</v>
      </c>
      <c r="E81" s="285" t="s">
        <v>869</v>
      </c>
      <c r="F81" s="285" t="s">
        <v>869</v>
      </c>
      <c r="G81" s="285" t="s">
        <v>869</v>
      </c>
      <c r="H81" s="285" t="s">
        <v>869</v>
      </c>
      <c r="I81" s="285" t="s">
        <v>869</v>
      </c>
      <c r="J81" s="285" t="s">
        <v>869</v>
      </c>
      <c r="K81" s="285" t="s">
        <v>869</v>
      </c>
      <c r="L81" s="184">
        <v>1.4</v>
      </c>
      <c r="M81" s="285" t="s">
        <v>869</v>
      </c>
      <c r="N81" s="285" t="s">
        <v>869</v>
      </c>
      <c r="O81" s="285" t="s">
        <v>869</v>
      </c>
      <c r="P81" s="195">
        <v>1</v>
      </c>
      <c r="Q81" s="285" t="s">
        <v>869</v>
      </c>
      <c r="R81" s="285" t="s">
        <v>869</v>
      </c>
      <c r="S81" s="285" t="s">
        <v>869</v>
      </c>
      <c r="T81" s="285" t="s">
        <v>869</v>
      </c>
      <c r="U81" s="285" t="s">
        <v>869</v>
      </c>
      <c r="V81" s="285" t="s">
        <v>869</v>
      </c>
      <c r="W81" s="285" t="s">
        <v>869</v>
      </c>
      <c r="X81" s="285" t="s">
        <v>869</v>
      </c>
      <c r="Y81" s="285" t="s">
        <v>869</v>
      </c>
      <c r="Z81" s="285" t="s">
        <v>869</v>
      </c>
      <c r="AA81" s="285" t="s">
        <v>869</v>
      </c>
      <c r="AB81" s="285" t="s">
        <v>869</v>
      </c>
      <c r="AC81" s="285" t="s">
        <v>869</v>
      </c>
      <c r="AD81" s="285" t="s">
        <v>869</v>
      </c>
      <c r="AE81" s="285" t="s">
        <v>869</v>
      </c>
      <c r="AF81" s="285" t="s">
        <v>869</v>
      </c>
      <c r="AG81" s="285" t="s">
        <v>869</v>
      </c>
      <c r="AH81" s="285" t="s">
        <v>869</v>
      </c>
      <c r="AI81" s="285" t="s">
        <v>869</v>
      </c>
      <c r="AJ81" s="285" t="s">
        <v>869</v>
      </c>
      <c r="AK81" s="285" t="s">
        <v>869</v>
      </c>
      <c r="AL81" s="285" t="s">
        <v>869</v>
      </c>
      <c r="AM81" s="285" t="s">
        <v>869</v>
      </c>
      <c r="AN81" s="285" t="s">
        <v>869</v>
      </c>
      <c r="AO81" s="285" t="s">
        <v>869</v>
      </c>
      <c r="AP81" s="285" t="s">
        <v>869</v>
      </c>
      <c r="AQ81" s="285" t="s">
        <v>869</v>
      </c>
      <c r="AR81" s="285" t="s">
        <v>869</v>
      </c>
      <c r="AS81" s="285" t="s">
        <v>869</v>
      </c>
      <c r="AT81" s="285" t="s">
        <v>869</v>
      </c>
      <c r="AU81" s="285" t="s">
        <v>869</v>
      </c>
    </row>
    <row r="82" spans="1:47" ht="31.5">
      <c r="A82" s="29" t="s">
        <v>754</v>
      </c>
      <c r="B82" s="169" t="s">
        <v>711</v>
      </c>
      <c r="C82" s="217" t="s">
        <v>802</v>
      </c>
      <c r="D82" s="285" t="s">
        <v>869</v>
      </c>
      <c r="E82" s="285" t="s">
        <v>869</v>
      </c>
      <c r="F82" s="285" t="s">
        <v>869</v>
      </c>
      <c r="G82" s="285" t="s">
        <v>869</v>
      </c>
      <c r="H82" s="285" t="s">
        <v>869</v>
      </c>
      <c r="I82" s="285" t="s">
        <v>869</v>
      </c>
      <c r="J82" s="285" t="s">
        <v>869</v>
      </c>
      <c r="K82" s="285" t="s">
        <v>869</v>
      </c>
      <c r="L82" s="184">
        <v>1.3640000000000001</v>
      </c>
      <c r="M82" s="285" t="s">
        <v>869</v>
      </c>
      <c r="N82" s="285" t="s">
        <v>869</v>
      </c>
      <c r="O82" s="285" t="s">
        <v>869</v>
      </c>
      <c r="P82" s="195">
        <v>1</v>
      </c>
      <c r="Q82" s="285" t="s">
        <v>869</v>
      </c>
      <c r="R82" s="285" t="s">
        <v>869</v>
      </c>
      <c r="S82" s="285" t="s">
        <v>869</v>
      </c>
      <c r="T82" s="285" t="s">
        <v>869</v>
      </c>
      <c r="U82" s="285" t="s">
        <v>869</v>
      </c>
      <c r="V82" s="285" t="s">
        <v>869</v>
      </c>
      <c r="W82" s="285" t="s">
        <v>869</v>
      </c>
      <c r="X82" s="285" t="s">
        <v>869</v>
      </c>
      <c r="Y82" s="285" t="s">
        <v>869</v>
      </c>
      <c r="Z82" s="285" t="s">
        <v>869</v>
      </c>
      <c r="AA82" s="285" t="s">
        <v>869</v>
      </c>
      <c r="AB82" s="285" t="s">
        <v>869</v>
      </c>
      <c r="AC82" s="285" t="s">
        <v>869</v>
      </c>
      <c r="AD82" s="285" t="s">
        <v>869</v>
      </c>
      <c r="AE82" s="285" t="s">
        <v>869</v>
      </c>
      <c r="AF82" s="285" t="s">
        <v>869</v>
      </c>
      <c r="AG82" s="285" t="s">
        <v>869</v>
      </c>
      <c r="AH82" s="285" t="s">
        <v>869</v>
      </c>
      <c r="AI82" s="285" t="s">
        <v>869</v>
      </c>
      <c r="AJ82" s="285" t="s">
        <v>869</v>
      </c>
      <c r="AK82" s="285" t="s">
        <v>869</v>
      </c>
      <c r="AL82" s="285" t="s">
        <v>869</v>
      </c>
      <c r="AM82" s="285" t="s">
        <v>869</v>
      </c>
      <c r="AN82" s="285" t="s">
        <v>869</v>
      </c>
      <c r="AO82" s="285" t="s">
        <v>869</v>
      </c>
      <c r="AP82" s="285" t="s">
        <v>869</v>
      </c>
      <c r="AQ82" s="285" t="s">
        <v>869</v>
      </c>
      <c r="AR82" s="285" t="s">
        <v>869</v>
      </c>
      <c r="AS82" s="285" t="s">
        <v>869</v>
      </c>
      <c r="AT82" s="285" t="s">
        <v>869</v>
      </c>
      <c r="AU82" s="285" t="s">
        <v>869</v>
      </c>
    </row>
    <row r="83" spans="1:47" ht="31.5">
      <c r="A83" s="29" t="s">
        <v>755</v>
      </c>
      <c r="B83" s="169" t="s">
        <v>712</v>
      </c>
      <c r="C83" s="217" t="s">
        <v>803</v>
      </c>
      <c r="D83" s="285" t="s">
        <v>869</v>
      </c>
      <c r="E83" s="285" t="s">
        <v>869</v>
      </c>
      <c r="F83" s="285" t="s">
        <v>869</v>
      </c>
      <c r="G83" s="285" t="s">
        <v>869</v>
      </c>
      <c r="H83" s="285" t="s">
        <v>869</v>
      </c>
      <c r="I83" s="285" t="s">
        <v>869</v>
      </c>
      <c r="J83" s="285" t="s">
        <v>869</v>
      </c>
      <c r="K83" s="285" t="s">
        <v>869</v>
      </c>
      <c r="L83" s="184">
        <v>0.76</v>
      </c>
      <c r="M83" s="285" t="s">
        <v>869</v>
      </c>
      <c r="N83" s="285" t="s">
        <v>869</v>
      </c>
      <c r="O83" s="285" t="s">
        <v>869</v>
      </c>
      <c r="P83" s="195">
        <v>1</v>
      </c>
      <c r="Q83" s="285" t="s">
        <v>869</v>
      </c>
      <c r="R83" s="285" t="s">
        <v>869</v>
      </c>
      <c r="S83" s="285" t="s">
        <v>869</v>
      </c>
      <c r="T83" s="285" t="s">
        <v>869</v>
      </c>
      <c r="U83" s="285" t="s">
        <v>869</v>
      </c>
      <c r="V83" s="285" t="s">
        <v>869</v>
      </c>
      <c r="W83" s="285" t="s">
        <v>869</v>
      </c>
      <c r="X83" s="285" t="s">
        <v>869</v>
      </c>
      <c r="Y83" s="285" t="s">
        <v>869</v>
      </c>
      <c r="Z83" s="285" t="s">
        <v>869</v>
      </c>
      <c r="AA83" s="285" t="s">
        <v>869</v>
      </c>
      <c r="AB83" s="285" t="s">
        <v>869</v>
      </c>
      <c r="AC83" s="285" t="s">
        <v>869</v>
      </c>
      <c r="AD83" s="285" t="s">
        <v>869</v>
      </c>
      <c r="AE83" s="285" t="s">
        <v>869</v>
      </c>
      <c r="AF83" s="285" t="s">
        <v>869</v>
      </c>
      <c r="AG83" s="285" t="s">
        <v>869</v>
      </c>
      <c r="AH83" s="285" t="s">
        <v>869</v>
      </c>
      <c r="AI83" s="285" t="s">
        <v>869</v>
      </c>
      <c r="AJ83" s="285" t="s">
        <v>869</v>
      </c>
      <c r="AK83" s="285" t="s">
        <v>869</v>
      </c>
      <c r="AL83" s="285" t="s">
        <v>869</v>
      </c>
      <c r="AM83" s="285" t="s">
        <v>869</v>
      </c>
      <c r="AN83" s="285" t="s">
        <v>869</v>
      </c>
      <c r="AO83" s="285" t="s">
        <v>869</v>
      </c>
      <c r="AP83" s="285" t="s">
        <v>869</v>
      </c>
      <c r="AQ83" s="285" t="s">
        <v>869</v>
      </c>
      <c r="AR83" s="285" t="s">
        <v>869</v>
      </c>
      <c r="AS83" s="285" t="s">
        <v>869</v>
      </c>
      <c r="AT83" s="285" t="s">
        <v>869</v>
      </c>
      <c r="AU83" s="285" t="s">
        <v>869</v>
      </c>
    </row>
    <row r="84" spans="1:47" ht="31.5">
      <c r="A84" s="29" t="s">
        <v>756</v>
      </c>
      <c r="B84" s="169" t="s">
        <v>713</v>
      </c>
      <c r="C84" s="217" t="s">
        <v>804</v>
      </c>
      <c r="D84" s="285" t="s">
        <v>869</v>
      </c>
      <c r="E84" s="285" t="s">
        <v>869</v>
      </c>
      <c r="F84" s="285" t="s">
        <v>869</v>
      </c>
      <c r="G84" s="285" t="s">
        <v>869</v>
      </c>
      <c r="H84" s="285" t="s">
        <v>869</v>
      </c>
      <c r="I84" s="285" t="s">
        <v>869</v>
      </c>
      <c r="J84" s="285" t="s">
        <v>869</v>
      </c>
      <c r="K84" s="285" t="s">
        <v>869</v>
      </c>
      <c r="L84" s="184">
        <v>2.5</v>
      </c>
      <c r="M84" s="285" t="s">
        <v>869</v>
      </c>
      <c r="N84" s="285" t="s">
        <v>869</v>
      </c>
      <c r="O84" s="285" t="s">
        <v>869</v>
      </c>
      <c r="P84" s="195">
        <v>1</v>
      </c>
      <c r="Q84" s="285" t="s">
        <v>869</v>
      </c>
      <c r="R84" s="285" t="s">
        <v>869</v>
      </c>
      <c r="S84" s="285" t="s">
        <v>869</v>
      </c>
      <c r="T84" s="285" t="s">
        <v>869</v>
      </c>
      <c r="U84" s="285" t="s">
        <v>869</v>
      </c>
      <c r="V84" s="285" t="s">
        <v>869</v>
      </c>
      <c r="W84" s="285" t="s">
        <v>869</v>
      </c>
      <c r="X84" s="285" t="s">
        <v>869</v>
      </c>
      <c r="Y84" s="285" t="s">
        <v>869</v>
      </c>
      <c r="Z84" s="285" t="s">
        <v>869</v>
      </c>
      <c r="AA84" s="285" t="s">
        <v>869</v>
      </c>
      <c r="AB84" s="285" t="s">
        <v>869</v>
      </c>
      <c r="AC84" s="285" t="s">
        <v>869</v>
      </c>
      <c r="AD84" s="285" t="s">
        <v>869</v>
      </c>
      <c r="AE84" s="285" t="s">
        <v>869</v>
      </c>
      <c r="AF84" s="285" t="s">
        <v>869</v>
      </c>
      <c r="AG84" s="285" t="s">
        <v>869</v>
      </c>
      <c r="AH84" s="285" t="s">
        <v>869</v>
      </c>
      <c r="AI84" s="285" t="s">
        <v>869</v>
      </c>
      <c r="AJ84" s="285" t="s">
        <v>869</v>
      </c>
      <c r="AK84" s="285" t="s">
        <v>869</v>
      </c>
      <c r="AL84" s="285" t="s">
        <v>869</v>
      </c>
      <c r="AM84" s="285" t="s">
        <v>869</v>
      </c>
      <c r="AN84" s="285" t="s">
        <v>869</v>
      </c>
      <c r="AO84" s="285" t="s">
        <v>869</v>
      </c>
      <c r="AP84" s="285" t="s">
        <v>869</v>
      </c>
      <c r="AQ84" s="285" t="s">
        <v>869</v>
      </c>
      <c r="AR84" s="285" t="s">
        <v>869</v>
      </c>
      <c r="AS84" s="285" t="s">
        <v>869</v>
      </c>
      <c r="AT84" s="285" t="s">
        <v>869</v>
      </c>
      <c r="AU84" s="285" t="s">
        <v>869</v>
      </c>
    </row>
    <row r="85" spans="1:47" ht="31.5">
      <c r="A85" s="29" t="s">
        <v>757</v>
      </c>
      <c r="B85" s="169" t="s">
        <v>714</v>
      </c>
      <c r="C85" s="217" t="s">
        <v>805</v>
      </c>
      <c r="D85" s="285" t="s">
        <v>869</v>
      </c>
      <c r="E85" s="285" t="s">
        <v>869</v>
      </c>
      <c r="F85" s="285" t="s">
        <v>869</v>
      </c>
      <c r="G85" s="285" t="s">
        <v>869</v>
      </c>
      <c r="H85" s="285" t="s">
        <v>869</v>
      </c>
      <c r="I85" s="285" t="s">
        <v>869</v>
      </c>
      <c r="J85" s="285" t="s">
        <v>869</v>
      </c>
      <c r="K85" s="285" t="s">
        <v>869</v>
      </c>
      <c r="L85" s="184">
        <v>3.4</v>
      </c>
      <c r="M85" s="285" t="s">
        <v>869</v>
      </c>
      <c r="N85" s="285" t="s">
        <v>869</v>
      </c>
      <c r="O85" s="285" t="s">
        <v>869</v>
      </c>
      <c r="P85" s="195">
        <v>1</v>
      </c>
      <c r="Q85" s="285" t="s">
        <v>869</v>
      </c>
      <c r="R85" s="285" t="s">
        <v>869</v>
      </c>
      <c r="S85" s="285" t="s">
        <v>869</v>
      </c>
      <c r="T85" s="285" t="s">
        <v>869</v>
      </c>
      <c r="U85" s="285" t="s">
        <v>869</v>
      </c>
      <c r="V85" s="285" t="s">
        <v>869</v>
      </c>
      <c r="W85" s="285" t="s">
        <v>869</v>
      </c>
      <c r="X85" s="285" t="s">
        <v>869</v>
      </c>
      <c r="Y85" s="285" t="s">
        <v>869</v>
      </c>
      <c r="Z85" s="285" t="s">
        <v>869</v>
      </c>
      <c r="AA85" s="285" t="s">
        <v>869</v>
      </c>
      <c r="AB85" s="285" t="s">
        <v>869</v>
      </c>
      <c r="AC85" s="285" t="s">
        <v>869</v>
      </c>
      <c r="AD85" s="285" t="s">
        <v>869</v>
      </c>
      <c r="AE85" s="285" t="s">
        <v>869</v>
      </c>
      <c r="AF85" s="285" t="s">
        <v>869</v>
      </c>
      <c r="AG85" s="285" t="s">
        <v>869</v>
      </c>
      <c r="AH85" s="285" t="s">
        <v>869</v>
      </c>
      <c r="AI85" s="285" t="s">
        <v>869</v>
      </c>
      <c r="AJ85" s="285" t="s">
        <v>869</v>
      </c>
      <c r="AK85" s="285" t="s">
        <v>869</v>
      </c>
      <c r="AL85" s="285" t="s">
        <v>869</v>
      </c>
      <c r="AM85" s="285" t="s">
        <v>869</v>
      </c>
      <c r="AN85" s="285" t="s">
        <v>869</v>
      </c>
      <c r="AO85" s="285" t="s">
        <v>869</v>
      </c>
      <c r="AP85" s="285" t="s">
        <v>869</v>
      </c>
      <c r="AQ85" s="285" t="s">
        <v>869</v>
      </c>
      <c r="AR85" s="285" t="s">
        <v>869</v>
      </c>
      <c r="AS85" s="285" t="s">
        <v>869</v>
      </c>
      <c r="AT85" s="285" t="s">
        <v>869</v>
      </c>
      <c r="AU85" s="285" t="s">
        <v>869</v>
      </c>
    </row>
    <row r="86" spans="1:47" ht="31.5">
      <c r="A86" s="29" t="s">
        <v>758</v>
      </c>
      <c r="B86" s="169" t="s">
        <v>715</v>
      </c>
      <c r="C86" s="217" t="s">
        <v>806</v>
      </c>
      <c r="D86" s="285" t="s">
        <v>869</v>
      </c>
      <c r="E86" s="285" t="s">
        <v>869</v>
      </c>
      <c r="F86" s="285" t="s">
        <v>869</v>
      </c>
      <c r="G86" s="285" t="s">
        <v>869</v>
      </c>
      <c r="H86" s="285" t="s">
        <v>869</v>
      </c>
      <c r="I86" s="285" t="s">
        <v>869</v>
      </c>
      <c r="J86" s="285" t="s">
        <v>869</v>
      </c>
      <c r="K86" s="285" t="s">
        <v>869</v>
      </c>
      <c r="L86" s="184">
        <v>1.45</v>
      </c>
      <c r="M86" s="285" t="s">
        <v>869</v>
      </c>
      <c r="N86" s="285" t="s">
        <v>869</v>
      </c>
      <c r="O86" s="285" t="s">
        <v>869</v>
      </c>
      <c r="P86" s="195">
        <v>1</v>
      </c>
      <c r="Q86" s="285" t="s">
        <v>869</v>
      </c>
      <c r="R86" s="285" t="s">
        <v>869</v>
      </c>
      <c r="S86" s="285" t="s">
        <v>869</v>
      </c>
      <c r="T86" s="285" t="s">
        <v>869</v>
      </c>
      <c r="U86" s="285" t="s">
        <v>869</v>
      </c>
      <c r="V86" s="285" t="s">
        <v>869</v>
      </c>
      <c r="W86" s="285" t="s">
        <v>869</v>
      </c>
      <c r="X86" s="285" t="s">
        <v>869</v>
      </c>
      <c r="Y86" s="285" t="s">
        <v>869</v>
      </c>
      <c r="Z86" s="285" t="s">
        <v>869</v>
      </c>
      <c r="AA86" s="285" t="s">
        <v>869</v>
      </c>
      <c r="AB86" s="285" t="s">
        <v>869</v>
      </c>
      <c r="AC86" s="285" t="s">
        <v>869</v>
      </c>
      <c r="AD86" s="285" t="s">
        <v>869</v>
      </c>
      <c r="AE86" s="285" t="s">
        <v>869</v>
      </c>
      <c r="AF86" s="285" t="s">
        <v>869</v>
      </c>
      <c r="AG86" s="285" t="s">
        <v>869</v>
      </c>
      <c r="AH86" s="285" t="s">
        <v>869</v>
      </c>
      <c r="AI86" s="285" t="s">
        <v>869</v>
      </c>
      <c r="AJ86" s="285" t="s">
        <v>869</v>
      </c>
      <c r="AK86" s="285" t="s">
        <v>869</v>
      </c>
      <c r="AL86" s="285" t="s">
        <v>869</v>
      </c>
      <c r="AM86" s="285" t="s">
        <v>869</v>
      </c>
      <c r="AN86" s="285" t="s">
        <v>869</v>
      </c>
      <c r="AO86" s="285" t="s">
        <v>869</v>
      </c>
      <c r="AP86" s="285" t="s">
        <v>869</v>
      </c>
      <c r="AQ86" s="285" t="s">
        <v>869</v>
      </c>
      <c r="AR86" s="285" t="s">
        <v>869</v>
      </c>
      <c r="AS86" s="285" t="s">
        <v>869</v>
      </c>
      <c r="AT86" s="285" t="s">
        <v>869</v>
      </c>
      <c r="AU86" s="285" t="s">
        <v>869</v>
      </c>
    </row>
    <row r="87" spans="1:47" ht="31.5">
      <c r="A87" s="29" t="s">
        <v>759</v>
      </c>
      <c r="B87" s="169" t="s">
        <v>716</v>
      </c>
      <c r="C87" s="217" t="s">
        <v>807</v>
      </c>
      <c r="D87" s="285" t="s">
        <v>869</v>
      </c>
      <c r="E87" s="285" t="s">
        <v>869</v>
      </c>
      <c r="F87" s="285" t="s">
        <v>869</v>
      </c>
      <c r="G87" s="285" t="s">
        <v>869</v>
      </c>
      <c r="H87" s="285" t="s">
        <v>869</v>
      </c>
      <c r="I87" s="285" t="s">
        <v>869</v>
      </c>
      <c r="J87" s="285" t="s">
        <v>869</v>
      </c>
      <c r="K87" s="285" t="s">
        <v>869</v>
      </c>
      <c r="L87" s="184">
        <v>1.1000000000000001</v>
      </c>
      <c r="M87" s="285" t="s">
        <v>869</v>
      </c>
      <c r="N87" s="285" t="s">
        <v>869</v>
      </c>
      <c r="O87" s="285" t="s">
        <v>869</v>
      </c>
      <c r="P87" s="195">
        <v>1</v>
      </c>
      <c r="Q87" s="285" t="s">
        <v>869</v>
      </c>
      <c r="R87" s="285" t="s">
        <v>869</v>
      </c>
      <c r="S87" s="285" t="s">
        <v>869</v>
      </c>
      <c r="T87" s="285" t="s">
        <v>869</v>
      </c>
      <c r="U87" s="285" t="s">
        <v>869</v>
      </c>
      <c r="V87" s="285" t="s">
        <v>869</v>
      </c>
      <c r="W87" s="285" t="s">
        <v>869</v>
      </c>
      <c r="X87" s="285" t="s">
        <v>869</v>
      </c>
      <c r="Y87" s="285" t="s">
        <v>869</v>
      </c>
      <c r="Z87" s="285" t="s">
        <v>869</v>
      </c>
      <c r="AA87" s="285" t="s">
        <v>869</v>
      </c>
      <c r="AB87" s="285" t="s">
        <v>869</v>
      </c>
      <c r="AC87" s="285" t="s">
        <v>869</v>
      </c>
      <c r="AD87" s="285" t="s">
        <v>869</v>
      </c>
      <c r="AE87" s="285" t="s">
        <v>869</v>
      </c>
      <c r="AF87" s="285" t="s">
        <v>869</v>
      </c>
      <c r="AG87" s="285" t="s">
        <v>869</v>
      </c>
      <c r="AH87" s="285" t="s">
        <v>869</v>
      </c>
      <c r="AI87" s="285" t="s">
        <v>869</v>
      </c>
      <c r="AJ87" s="285" t="s">
        <v>869</v>
      </c>
      <c r="AK87" s="285" t="s">
        <v>869</v>
      </c>
      <c r="AL87" s="285" t="s">
        <v>869</v>
      </c>
      <c r="AM87" s="285" t="s">
        <v>869</v>
      </c>
      <c r="AN87" s="285" t="s">
        <v>869</v>
      </c>
      <c r="AO87" s="285" t="s">
        <v>869</v>
      </c>
      <c r="AP87" s="285" t="s">
        <v>869</v>
      </c>
      <c r="AQ87" s="285" t="s">
        <v>869</v>
      </c>
      <c r="AR87" s="285" t="s">
        <v>869</v>
      </c>
      <c r="AS87" s="285" t="s">
        <v>869</v>
      </c>
      <c r="AT87" s="285" t="s">
        <v>869</v>
      </c>
      <c r="AU87" s="285" t="s">
        <v>869</v>
      </c>
    </row>
    <row r="88" spans="1:47" ht="31.5">
      <c r="A88" s="29" t="s">
        <v>760</v>
      </c>
      <c r="B88" s="169" t="s">
        <v>717</v>
      </c>
      <c r="C88" s="217" t="s">
        <v>808</v>
      </c>
      <c r="D88" s="285" t="s">
        <v>869</v>
      </c>
      <c r="E88" s="285" t="s">
        <v>869</v>
      </c>
      <c r="F88" s="285" t="s">
        <v>869</v>
      </c>
      <c r="G88" s="285" t="s">
        <v>869</v>
      </c>
      <c r="H88" s="285" t="s">
        <v>869</v>
      </c>
      <c r="I88" s="285" t="s">
        <v>869</v>
      </c>
      <c r="J88" s="285" t="s">
        <v>869</v>
      </c>
      <c r="K88" s="285" t="s">
        <v>869</v>
      </c>
      <c r="L88" s="184">
        <v>5.52</v>
      </c>
      <c r="M88" s="285" t="s">
        <v>869</v>
      </c>
      <c r="N88" s="285" t="s">
        <v>869</v>
      </c>
      <c r="O88" s="285" t="s">
        <v>869</v>
      </c>
      <c r="P88" s="195">
        <v>1</v>
      </c>
      <c r="Q88" s="285" t="s">
        <v>869</v>
      </c>
      <c r="R88" s="285" t="s">
        <v>869</v>
      </c>
      <c r="S88" s="285" t="s">
        <v>869</v>
      </c>
      <c r="T88" s="285" t="s">
        <v>869</v>
      </c>
      <c r="U88" s="285" t="s">
        <v>869</v>
      </c>
      <c r="V88" s="285" t="s">
        <v>869</v>
      </c>
      <c r="W88" s="285" t="s">
        <v>869</v>
      </c>
      <c r="X88" s="285" t="s">
        <v>869</v>
      </c>
      <c r="Y88" s="285" t="s">
        <v>869</v>
      </c>
      <c r="Z88" s="285" t="s">
        <v>869</v>
      </c>
      <c r="AA88" s="285" t="s">
        <v>869</v>
      </c>
      <c r="AB88" s="285" t="s">
        <v>869</v>
      </c>
      <c r="AC88" s="285" t="s">
        <v>869</v>
      </c>
      <c r="AD88" s="285" t="s">
        <v>869</v>
      </c>
      <c r="AE88" s="285" t="s">
        <v>869</v>
      </c>
      <c r="AF88" s="285" t="s">
        <v>869</v>
      </c>
      <c r="AG88" s="285" t="s">
        <v>869</v>
      </c>
      <c r="AH88" s="285" t="s">
        <v>869</v>
      </c>
      <c r="AI88" s="285" t="s">
        <v>869</v>
      </c>
      <c r="AJ88" s="285" t="s">
        <v>869</v>
      </c>
      <c r="AK88" s="285" t="s">
        <v>869</v>
      </c>
      <c r="AL88" s="285" t="s">
        <v>869</v>
      </c>
      <c r="AM88" s="285" t="s">
        <v>869</v>
      </c>
      <c r="AN88" s="285" t="s">
        <v>869</v>
      </c>
      <c r="AO88" s="285" t="s">
        <v>869</v>
      </c>
      <c r="AP88" s="285" t="s">
        <v>869</v>
      </c>
      <c r="AQ88" s="285" t="s">
        <v>869</v>
      </c>
      <c r="AR88" s="285" t="s">
        <v>869</v>
      </c>
      <c r="AS88" s="285" t="s">
        <v>869</v>
      </c>
      <c r="AT88" s="285" t="s">
        <v>869</v>
      </c>
      <c r="AU88" s="285" t="s">
        <v>869</v>
      </c>
    </row>
    <row r="89" spans="1:47" ht="31.5">
      <c r="A89" s="29" t="s">
        <v>761</v>
      </c>
      <c r="B89" s="169" t="s">
        <v>718</v>
      </c>
      <c r="C89" s="217" t="s">
        <v>809</v>
      </c>
      <c r="D89" s="285" t="s">
        <v>869</v>
      </c>
      <c r="E89" s="285" t="s">
        <v>869</v>
      </c>
      <c r="F89" s="285" t="s">
        <v>869</v>
      </c>
      <c r="G89" s="285" t="s">
        <v>869</v>
      </c>
      <c r="H89" s="285" t="s">
        <v>869</v>
      </c>
      <c r="I89" s="285" t="s">
        <v>869</v>
      </c>
      <c r="J89" s="285" t="s">
        <v>869</v>
      </c>
      <c r="K89" s="285" t="s">
        <v>869</v>
      </c>
      <c r="L89" s="184">
        <v>7.7</v>
      </c>
      <c r="M89" s="285" t="s">
        <v>869</v>
      </c>
      <c r="N89" s="285" t="s">
        <v>869</v>
      </c>
      <c r="O89" s="285" t="s">
        <v>869</v>
      </c>
      <c r="P89" s="195">
        <v>1</v>
      </c>
      <c r="Q89" s="285" t="s">
        <v>869</v>
      </c>
      <c r="R89" s="285" t="s">
        <v>869</v>
      </c>
      <c r="S89" s="285" t="s">
        <v>869</v>
      </c>
      <c r="T89" s="285" t="s">
        <v>869</v>
      </c>
      <c r="U89" s="285" t="s">
        <v>869</v>
      </c>
      <c r="V89" s="285" t="s">
        <v>869</v>
      </c>
      <c r="W89" s="285" t="s">
        <v>869</v>
      </c>
      <c r="X89" s="285" t="s">
        <v>869</v>
      </c>
      <c r="Y89" s="285" t="s">
        <v>869</v>
      </c>
      <c r="Z89" s="285" t="s">
        <v>869</v>
      </c>
      <c r="AA89" s="285" t="s">
        <v>869</v>
      </c>
      <c r="AB89" s="285" t="s">
        <v>869</v>
      </c>
      <c r="AC89" s="285" t="s">
        <v>869</v>
      </c>
      <c r="AD89" s="285" t="s">
        <v>869</v>
      </c>
      <c r="AE89" s="285" t="s">
        <v>869</v>
      </c>
      <c r="AF89" s="285" t="s">
        <v>869</v>
      </c>
      <c r="AG89" s="285" t="s">
        <v>869</v>
      </c>
      <c r="AH89" s="285" t="s">
        <v>869</v>
      </c>
      <c r="AI89" s="285" t="s">
        <v>869</v>
      </c>
      <c r="AJ89" s="285" t="s">
        <v>869</v>
      </c>
      <c r="AK89" s="285" t="s">
        <v>869</v>
      </c>
      <c r="AL89" s="285" t="s">
        <v>869</v>
      </c>
      <c r="AM89" s="285" t="s">
        <v>869</v>
      </c>
      <c r="AN89" s="285" t="s">
        <v>869</v>
      </c>
      <c r="AO89" s="285" t="s">
        <v>869</v>
      </c>
      <c r="AP89" s="285" t="s">
        <v>869</v>
      </c>
      <c r="AQ89" s="285" t="s">
        <v>869</v>
      </c>
      <c r="AR89" s="285" t="s">
        <v>869</v>
      </c>
      <c r="AS89" s="285" t="s">
        <v>869</v>
      </c>
      <c r="AT89" s="285" t="s">
        <v>869</v>
      </c>
      <c r="AU89" s="285" t="s">
        <v>869</v>
      </c>
    </row>
    <row r="90" spans="1:47" ht="31.5">
      <c r="A90" s="29" t="s">
        <v>762</v>
      </c>
      <c r="B90" s="169" t="s">
        <v>719</v>
      </c>
      <c r="C90" s="217" t="s">
        <v>810</v>
      </c>
      <c r="D90" s="285" t="s">
        <v>869</v>
      </c>
      <c r="E90" s="285" t="s">
        <v>869</v>
      </c>
      <c r="F90" s="285" t="s">
        <v>869</v>
      </c>
      <c r="G90" s="285" t="s">
        <v>869</v>
      </c>
      <c r="H90" s="285" t="s">
        <v>869</v>
      </c>
      <c r="I90" s="285" t="s">
        <v>869</v>
      </c>
      <c r="J90" s="285" t="s">
        <v>869</v>
      </c>
      <c r="K90" s="285" t="s">
        <v>869</v>
      </c>
      <c r="L90" s="184">
        <v>4.7560000000000002</v>
      </c>
      <c r="M90" s="285" t="s">
        <v>869</v>
      </c>
      <c r="N90" s="285" t="s">
        <v>869</v>
      </c>
      <c r="O90" s="285" t="s">
        <v>869</v>
      </c>
      <c r="P90" s="195">
        <v>1</v>
      </c>
      <c r="Q90" s="285" t="s">
        <v>869</v>
      </c>
      <c r="R90" s="285" t="s">
        <v>869</v>
      </c>
      <c r="S90" s="285" t="s">
        <v>869</v>
      </c>
      <c r="T90" s="285" t="s">
        <v>869</v>
      </c>
      <c r="U90" s="285" t="s">
        <v>869</v>
      </c>
      <c r="V90" s="285" t="s">
        <v>869</v>
      </c>
      <c r="W90" s="285" t="s">
        <v>869</v>
      </c>
      <c r="X90" s="285" t="s">
        <v>869</v>
      </c>
      <c r="Y90" s="285" t="s">
        <v>869</v>
      </c>
      <c r="Z90" s="285" t="s">
        <v>869</v>
      </c>
      <c r="AA90" s="285" t="s">
        <v>869</v>
      </c>
      <c r="AB90" s="285" t="s">
        <v>869</v>
      </c>
      <c r="AC90" s="285" t="s">
        <v>869</v>
      </c>
      <c r="AD90" s="285" t="s">
        <v>869</v>
      </c>
      <c r="AE90" s="285" t="s">
        <v>869</v>
      </c>
      <c r="AF90" s="285" t="s">
        <v>869</v>
      </c>
      <c r="AG90" s="285" t="s">
        <v>869</v>
      </c>
      <c r="AH90" s="285" t="s">
        <v>869</v>
      </c>
      <c r="AI90" s="285" t="s">
        <v>869</v>
      </c>
      <c r="AJ90" s="285" t="s">
        <v>869</v>
      </c>
      <c r="AK90" s="285" t="s">
        <v>869</v>
      </c>
      <c r="AL90" s="285" t="s">
        <v>869</v>
      </c>
      <c r="AM90" s="285" t="s">
        <v>869</v>
      </c>
      <c r="AN90" s="285" t="s">
        <v>869</v>
      </c>
      <c r="AO90" s="285" t="s">
        <v>869</v>
      </c>
      <c r="AP90" s="285" t="s">
        <v>869</v>
      </c>
      <c r="AQ90" s="285" t="s">
        <v>869</v>
      </c>
      <c r="AR90" s="285" t="s">
        <v>869</v>
      </c>
      <c r="AS90" s="285" t="s">
        <v>869</v>
      </c>
      <c r="AT90" s="285" t="s">
        <v>869</v>
      </c>
      <c r="AU90" s="285" t="s">
        <v>869</v>
      </c>
    </row>
  </sheetData>
  <mergeCells count="43">
    <mergeCell ref="A14:AU14"/>
    <mergeCell ref="A15:A18"/>
    <mergeCell ref="AB17:AC17"/>
    <mergeCell ref="L17:M17"/>
    <mergeCell ref="AJ16:AO16"/>
    <mergeCell ref="V17:W17"/>
    <mergeCell ref="X17:Y17"/>
    <mergeCell ref="J17:K17"/>
    <mergeCell ref="J16:Q16"/>
    <mergeCell ref="R17:S17"/>
    <mergeCell ref="Z17:AA17"/>
    <mergeCell ref="AD17:AE17"/>
    <mergeCell ref="AH17:AI17"/>
    <mergeCell ref="P17:Q17"/>
    <mergeCell ref="AP16:AU16"/>
    <mergeCell ref="AF17:AG17"/>
    <mergeCell ref="K2:L2"/>
    <mergeCell ref="M2:N2"/>
    <mergeCell ref="A4:AU4"/>
    <mergeCell ref="A7:AU7"/>
    <mergeCell ref="A8:AU8"/>
    <mergeCell ref="A10:AU10"/>
    <mergeCell ref="A5:AU5"/>
    <mergeCell ref="A12:AU12"/>
    <mergeCell ref="AJ17:AK17"/>
    <mergeCell ref="AN17:AO17"/>
    <mergeCell ref="AR17:AS17"/>
    <mergeCell ref="C15:C18"/>
    <mergeCell ref="D15:AU15"/>
    <mergeCell ref="AT17:AU17"/>
    <mergeCell ref="X16:AC16"/>
    <mergeCell ref="H17:I17"/>
    <mergeCell ref="D16:I16"/>
    <mergeCell ref="A13:AU13"/>
    <mergeCell ref="D17:E17"/>
    <mergeCell ref="F17:G17"/>
    <mergeCell ref="N17:O17"/>
    <mergeCell ref="AP17:AQ17"/>
    <mergeCell ref="B15:B18"/>
    <mergeCell ref="T17:U17"/>
    <mergeCell ref="R16:W16"/>
    <mergeCell ref="AD16:AI16"/>
    <mergeCell ref="AL17:AM17"/>
  </mergeCells>
  <pageMargins left="0.70866141732283472" right="0.70866141732283472" top="0.74803149606299213" bottom="0.74803149606299213" header="0.31496062992125984" footer="0.31496062992125984"/>
  <pageSetup paperSize="8" scale="14" orientation="landscape" r:id="rId1"/>
</worksheet>
</file>

<file path=xl/worksheets/sheet10.xml><?xml version="1.0" encoding="utf-8"?>
<worksheet xmlns="http://schemas.openxmlformats.org/spreadsheetml/2006/main" xmlns:r="http://schemas.openxmlformats.org/officeDocument/2006/relationships">
  <sheetPr>
    <tabColor rgb="FF00B050"/>
    <pageSetUpPr fitToPage="1"/>
  </sheetPr>
  <dimension ref="A1:CP90"/>
  <sheetViews>
    <sheetView view="pageBreakPreview" topLeftCell="A7" zoomScale="60" zoomScaleNormal="100" workbookViewId="0">
      <pane ySplit="12" topLeftCell="A85" activePane="bottomLeft" state="frozen"/>
      <selection activeCell="A7" sqref="A7"/>
      <selection pane="bottomLeft" activeCell="A20" sqref="A20:C90"/>
    </sheetView>
  </sheetViews>
  <sheetFormatPr defaultRowHeight="15.75"/>
  <cols>
    <col min="1" max="1" width="12" style="1" customWidth="1"/>
    <col min="2" max="2" width="33.125" style="1" customWidth="1"/>
    <col min="3" max="3" width="18.875" style="1" customWidth="1"/>
    <col min="4" max="4" width="9.125" style="1" customWidth="1"/>
    <col min="5" max="15" width="5.75" style="1" bestFit="1" customWidth="1"/>
    <col min="16" max="16" width="7.25" style="1" customWidth="1"/>
    <col min="17" max="44" width="6" style="1" customWidth="1"/>
    <col min="45" max="45" width="8.875" style="1" customWidth="1"/>
    <col min="46" max="51" width="6" style="1" customWidth="1"/>
    <col min="52" max="52" width="32.375" style="1" customWidth="1"/>
    <col min="53" max="16384" width="9" style="1"/>
  </cols>
  <sheetData>
    <row r="1" spans="1:94" ht="18.75">
      <c r="V1" s="2"/>
      <c r="W1" s="2"/>
      <c r="X1" s="2"/>
      <c r="Y1" s="2"/>
      <c r="Z1" s="2"/>
      <c r="AA1" s="2"/>
      <c r="AB1" s="2"/>
      <c r="AC1" s="2"/>
      <c r="AD1" s="2"/>
      <c r="AE1" s="2"/>
      <c r="AZ1" s="25" t="s">
        <v>339</v>
      </c>
    </row>
    <row r="2" spans="1:94" ht="18.75">
      <c r="V2" s="2"/>
      <c r="W2" s="2"/>
      <c r="X2" s="2"/>
      <c r="Y2" s="2"/>
      <c r="Z2" s="2"/>
      <c r="AA2" s="2"/>
      <c r="AB2" s="2"/>
      <c r="AC2" s="2"/>
      <c r="AD2" s="2"/>
      <c r="AE2" s="2"/>
      <c r="AZ2" s="15" t="s">
        <v>1</v>
      </c>
    </row>
    <row r="3" spans="1:94" ht="18.75">
      <c r="V3" s="2"/>
      <c r="W3" s="2"/>
      <c r="X3" s="2"/>
      <c r="Y3" s="2"/>
      <c r="Z3" s="2"/>
      <c r="AA3" s="2"/>
      <c r="AB3" s="2"/>
      <c r="AC3" s="2"/>
      <c r="AD3" s="2"/>
      <c r="AE3" s="2"/>
      <c r="AZ3" s="15" t="s">
        <v>259</v>
      </c>
    </row>
    <row r="4" spans="1:94">
      <c r="A4" s="443" t="s">
        <v>388</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c r="AD4" s="438"/>
      <c r="AE4" s="438"/>
      <c r="AF4" s="438"/>
      <c r="AG4" s="438"/>
      <c r="AH4" s="438"/>
      <c r="AI4" s="438"/>
      <c r="AJ4" s="438"/>
      <c r="AK4" s="438"/>
      <c r="AL4" s="438"/>
      <c r="AM4" s="438"/>
      <c r="AN4" s="438"/>
      <c r="AO4" s="438"/>
      <c r="AP4" s="438"/>
      <c r="AQ4" s="438"/>
      <c r="AR4" s="438"/>
      <c r="AS4" s="438"/>
      <c r="AT4" s="438"/>
      <c r="AU4" s="438"/>
      <c r="AV4" s="438"/>
      <c r="AW4" s="438"/>
      <c r="AX4" s="438"/>
      <c r="AY4" s="438"/>
      <c r="AZ4" s="438"/>
    </row>
    <row r="6" spans="1:94" ht="18.75">
      <c r="A6" s="394" t="s">
        <v>172</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c r="AB6" s="394"/>
      <c r="AC6" s="394"/>
      <c r="AD6" s="394"/>
      <c r="AE6" s="394"/>
      <c r="AF6" s="394"/>
      <c r="AG6" s="394"/>
      <c r="AH6" s="394"/>
      <c r="AI6" s="394"/>
      <c r="AJ6" s="394"/>
      <c r="AK6" s="394"/>
      <c r="AL6" s="394"/>
      <c r="AM6" s="394"/>
      <c r="AN6" s="394"/>
      <c r="AO6" s="394"/>
      <c r="AP6" s="394"/>
      <c r="AQ6" s="394"/>
      <c r="AR6" s="394"/>
      <c r="AS6" s="394"/>
      <c r="AT6" s="394"/>
      <c r="AU6" s="394"/>
      <c r="AV6" s="394"/>
      <c r="AW6" s="394"/>
      <c r="AX6" s="394"/>
      <c r="AY6" s="394"/>
      <c r="AZ6" s="394"/>
    </row>
    <row r="7" spans="1:94">
      <c r="A7" s="395" t="s">
        <v>306</v>
      </c>
      <c r="B7" s="395"/>
      <c r="C7" s="395"/>
      <c r="D7" s="395"/>
      <c r="E7" s="395"/>
      <c r="F7" s="395"/>
      <c r="G7" s="395"/>
      <c r="H7" s="395"/>
      <c r="I7" s="395"/>
      <c r="J7" s="395"/>
      <c r="K7" s="395"/>
      <c r="L7" s="395"/>
      <c r="M7" s="395"/>
      <c r="N7" s="395"/>
      <c r="O7" s="395"/>
      <c r="P7" s="395"/>
      <c r="Q7" s="395"/>
      <c r="R7" s="395"/>
      <c r="S7" s="395"/>
      <c r="T7" s="395"/>
      <c r="U7" s="395"/>
      <c r="V7" s="395"/>
      <c r="W7" s="395"/>
      <c r="X7" s="395"/>
      <c r="Y7" s="395"/>
      <c r="Z7" s="395"/>
      <c r="AA7" s="395"/>
      <c r="AB7" s="395"/>
      <c r="AC7" s="395"/>
      <c r="AD7" s="395"/>
      <c r="AE7" s="395"/>
      <c r="AF7" s="395"/>
      <c r="AG7" s="395"/>
      <c r="AH7" s="395"/>
      <c r="AI7" s="395"/>
      <c r="AJ7" s="395"/>
      <c r="AK7" s="395"/>
      <c r="AL7" s="395"/>
      <c r="AM7" s="395"/>
      <c r="AN7" s="395"/>
      <c r="AO7" s="395"/>
      <c r="AP7" s="395"/>
      <c r="AQ7" s="395"/>
      <c r="AR7" s="395"/>
      <c r="AS7" s="395"/>
      <c r="AT7" s="395"/>
      <c r="AU7" s="395"/>
      <c r="AV7" s="395"/>
      <c r="AW7" s="395"/>
      <c r="AX7" s="395"/>
      <c r="AY7" s="395"/>
      <c r="AZ7" s="395"/>
    </row>
    <row r="8" spans="1:94">
      <c r="A8" s="2"/>
      <c r="B8" s="2"/>
      <c r="C8" s="2"/>
      <c r="D8" s="2"/>
      <c r="E8" s="2"/>
      <c r="F8" s="2"/>
      <c r="G8" s="2"/>
      <c r="H8" s="2"/>
      <c r="I8" s="2"/>
      <c r="J8" s="2"/>
      <c r="K8" s="2"/>
      <c r="L8" s="2"/>
      <c r="M8" s="2"/>
      <c r="N8" s="2"/>
      <c r="O8" s="2"/>
      <c r="P8" s="2"/>
      <c r="Q8" s="2"/>
      <c r="R8" s="2"/>
      <c r="S8" s="2"/>
      <c r="T8" s="2"/>
      <c r="U8" s="2"/>
      <c r="V8" s="2"/>
      <c r="W8" s="5"/>
      <c r="X8" s="5"/>
      <c r="Y8" s="5"/>
      <c r="Z8" s="5"/>
      <c r="AA8" s="5"/>
      <c r="AB8" s="5"/>
      <c r="AC8" s="5"/>
      <c r="AD8" s="5"/>
      <c r="AE8" s="5"/>
      <c r="AF8" s="5"/>
      <c r="AG8" s="5"/>
      <c r="AH8" s="5"/>
      <c r="AI8" s="2"/>
      <c r="AJ8" s="5"/>
      <c r="AK8" s="2"/>
      <c r="AL8" s="2"/>
      <c r="AM8" s="2"/>
      <c r="AN8" s="2"/>
      <c r="AO8" s="2"/>
      <c r="AP8" s="2"/>
      <c r="AQ8" s="2"/>
      <c r="AR8" s="2"/>
      <c r="AS8" s="2"/>
      <c r="AT8" s="2"/>
      <c r="AU8" s="2"/>
      <c r="AV8" s="2"/>
      <c r="AW8" s="2"/>
      <c r="AX8" s="2"/>
    </row>
    <row r="9" spans="1:94" ht="18.75">
      <c r="A9" s="377" t="s">
        <v>53</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c r="AD9" s="377"/>
      <c r="AE9" s="377"/>
      <c r="AF9" s="377"/>
      <c r="AG9" s="377"/>
      <c r="AH9" s="377"/>
      <c r="AI9" s="377"/>
      <c r="AJ9" s="377"/>
      <c r="AK9" s="377"/>
      <c r="AL9" s="377"/>
      <c r="AM9" s="377"/>
      <c r="AN9" s="377"/>
      <c r="AO9" s="377"/>
      <c r="AP9" s="377"/>
      <c r="AQ9" s="377"/>
      <c r="AR9" s="377"/>
      <c r="AS9" s="377"/>
      <c r="AT9" s="377"/>
      <c r="AU9" s="377"/>
      <c r="AV9" s="377"/>
      <c r="AW9" s="377"/>
      <c r="AX9" s="377"/>
      <c r="AY9" s="377"/>
      <c r="AZ9" s="377"/>
    </row>
    <row r="11" spans="1:94" ht="18.75">
      <c r="A11" s="377" t="s">
        <v>162</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c r="AD11" s="377"/>
      <c r="AE11" s="377"/>
      <c r="AF11" s="377"/>
      <c r="AG11" s="377"/>
      <c r="AH11" s="377"/>
      <c r="AI11" s="377"/>
      <c r="AJ11" s="377"/>
      <c r="AK11" s="377"/>
      <c r="AL11" s="377"/>
      <c r="AM11" s="377"/>
      <c r="AN11" s="377"/>
      <c r="AO11" s="377"/>
      <c r="AP11" s="377"/>
      <c r="AQ11" s="377"/>
      <c r="AR11" s="377"/>
      <c r="AS11" s="377"/>
      <c r="AT11" s="377"/>
      <c r="AU11" s="377"/>
      <c r="AV11" s="377"/>
      <c r="AW11" s="377"/>
      <c r="AX11" s="377"/>
      <c r="AY11" s="377"/>
      <c r="AZ11" s="377"/>
    </row>
    <row r="12" spans="1:94">
      <c r="A12" s="378" t="s">
        <v>163</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c r="AD12" s="378"/>
      <c r="AE12" s="378"/>
      <c r="AF12" s="378"/>
      <c r="AG12" s="378"/>
      <c r="AH12" s="378"/>
      <c r="AI12" s="378"/>
      <c r="AJ12" s="378"/>
      <c r="AK12" s="378"/>
      <c r="AL12" s="378"/>
      <c r="AM12" s="378"/>
      <c r="AN12" s="378"/>
      <c r="AO12" s="378"/>
      <c r="AP12" s="378"/>
      <c r="AQ12" s="378"/>
      <c r="AR12" s="378"/>
      <c r="AS12" s="378"/>
      <c r="AT12" s="378"/>
      <c r="AU12" s="378"/>
      <c r="AV12" s="378"/>
      <c r="AW12" s="378"/>
      <c r="AX12" s="378"/>
      <c r="AY12" s="378"/>
      <c r="AZ12" s="378"/>
    </row>
    <row r="13" spans="1:94">
      <c r="A13" s="444"/>
      <c r="B13" s="444"/>
      <c r="C13" s="444"/>
      <c r="D13" s="444"/>
      <c r="E13" s="444"/>
      <c r="F13" s="444"/>
      <c r="G13" s="444"/>
      <c r="H13" s="444"/>
      <c r="I13" s="444"/>
      <c r="J13" s="444"/>
      <c r="K13" s="444"/>
      <c r="L13" s="444"/>
      <c r="M13" s="444"/>
      <c r="N13" s="444"/>
      <c r="O13" s="444"/>
      <c r="P13" s="444"/>
      <c r="Q13" s="444"/>
      <c r="R13" s="444"/>
      <c r="S13" s="444"/>
      <c r="T13" s="444"/>
      <c r="U13" s="444"/>
      <c r="V13" s="444"/>
      <c r="W13" s="444"/>
      <c r="X13" s="444"/>
      <c r="Y13" s="444"/>
      <c r="Z13" s="444"/>
      <c r="AA13" s="444"/>
      <c r="AB13" s="444"/>
      <c r="AC13" s="444"/>
      <c r="AD13" s="444"/>
      <c r="AE13" s="444"/>
      <c r="AF13" s="444"/>
      <c r="AG13" s="444"/>
      <c r="AH13" s="444"/>
      <c r="AI13" s="444"/>
      <c r="AJ13" s="444"/>
      <c r="AK13" s="444"/>
      <c r="AL13" s="444"/>
      <c r="AM13" s="444"/>
      <c r="AN13" s="444"/>
      <c r="AO13" s="444"/>
      <c r="AP13" s="444"/>
      <c r="AQ13" s="444"/>
      <c r="AR13" s="444"/>
      <c r="AS13" s="444"/>
      <c r="AT13" s="444"/>
      <c r="AU13" s="444"/>
      <c r="AV13" s="444"/>
      <c r="AW13" s="444"/>
      <c r="AX13" s="444"/>
      <c r="AY13" s="444"/>
    </row>
    <row r="14" spans="1:94" ht="38.25" customHeight="1">
      <c r="A14" s="426" t="s">
        <v>173</v>
      </c>
      <c r="B14" s="426" t="s">
        <v>31</v>
      </c>
      <c r="C14" s="426" t="s">
        <v>4</v>
      </c>
      <c r="D14" s="448" t="s">
        <v>815</v>
      </c>
      <c r="E14" s="449"/>
      <c r="F14" s="449"/>
      <c r="G14" s="449"/>
      <c r="H14" s="449"/>
      <c r="I14" s="449"/>
      <c r="J14" s="449"/>
      <c r="K14" s="449"/>
      <c r="L14" s="449"/>
      <c r="M14" s="449"/>
      <c r="N14" s="449"/>
      <c r="O14" s="450"/>
      <c r="P14" s="456" t="s">
        <v>337</v>
      </c>
      <c r="Q14" s="457"/>
      <c r="R14" s="457"/>
      <c r="S14" s="457"/>
      <c r="T14" s="457"/>
      <c r="U14" s="457"/>
      <c r="V14" s="457"/>
      <c r="W14" s="457"/>
      <c r="X14" s="457"/>
      <c r="Y14" s="457"/>
      <c r="Z14" s="457"/>
      <c r="AA14" s="457"/>
      <c r="AB14" s="457"/>
      <c r="AC14" s="457"/>
      <c r="AD14" s="457"/>
      <c r="AE14" s="457"/>
      <c r="AF14" s="457"/>
      <c r="AG14" s="457"/>
      <c r="AH14" s="457"/>
      <c r="AI14" s="457"/>
      <c r="AJ14" s="457"/>
      <c r="AK14" s="457"/>
      <c r="AL14" s="457"/>
      <c r="AM14" s="457"/>
      <c r="AN14" s="457"/>
      <c r="AO14" s="457"/>
      <c r="AP14" s="457"/>
      <c r="AQ14" s="457"/>
      <c r="AR14" s="457"/>
      <c r="AS14" s="457"/>
      <c r="AT14" s="457"/>
      <c r="AU14" s="457"/>
      <c r="AV14" s="457"/>
      <c r="AW14" s="457"/>
      <c r="AX14" s="457"/>
      <c r="AY14" s="458"/>
      <c r="AZ14" s="417" t="s">
        <v>166</v>
      </c>
    </row>
    <row r="15" spans="1:94" ht="15.75" customHeight="1">
      <c r="A15" s="426"/>
      <c r="B15" s="426"/>
      <c r="C15" s="426"/>
      <c r="D15" s="451"/>
      <c r="E15" s="445"/>
      <c r="F15" s="445"/>
      <c r="G15" s="445"/>
      <c r="H15" s="445"/>
      <c r="I15" s="445"/>
      <c r="J15" s="445"/>
      <c r="K15" s="445"/>
      <c r="L15" s="445"/>
      <c r="M15" s="445"/>
      <c r="N15" s="445"/>
      <c r="O15" s="452"/>
      <c r="P15" s="425">
        <v>2018</v>
      </c>
      <c r="Q15" s="425"/>
      <c r="R15" s="425"/>
      <c r="S15" s="425"/>
      <c r="T15" s="425"/>
      <c r="U15" s="425"/>
      <c r="V15" s="425"/>
      <c r="W15" s="425"/>
      <c r="X15" s="425"/>
      <c r="Y15" s="425"/>
      <c r="Z15" s="425"/>
      <c r="AA15" s="425"/>
      <c r="AB15" s="425">
        <v>2019</v>
      </c>
      <c r="AC15" s="425"/>
      <c r="AD15" s="425"/>
      <c r="AE15" s="425"/>
      <c r="AF15" s="425"/>
      <c r="AG15" s="425"/>
      <c r="AH15" s="425"/>
      <c r="AI15" s="425"/>
      <c r="AJ15" s="425"/>
      <c r="AK15" s="425"/>
      <c r="AL15" s="425"/>
      <c r="AM15" s="425"/>
      <c r="AN15" s="425">
        <v>2020</v>
      </c>
      <c r="AO15" s="425"/>
      <c r="AP15" s="425"/>
      <c r="AQ15" s="425"/>
      <c r="AR15" s="425"/>
      <c r="AS15" s="425"/>
      <c r="AT15" s="425"/>
      <c r="AU15" s="425"/>
      <c r="AV15" s="425"/>
      <c r="AW15" s="425"/>
      <c r="AX15" s="425"/>
      <c r="AY15" s="425"/>
      <c r="AZ15" s="417"/>
      <c r="BO15" s="446"/>
      <c r="BP15" s="446"/>
      <c r="BQ15" s="446"/>
      <c r="BR15" s="446"/>
      <c r="BS15" s="446"/>
      <c r="BT15" s="446"/>
      <c r="BU15" s="446"/>
      <c r="BV15" s="446"/>
      <c r="BW15" s="446"/>
      <c r="BX15" s="446"/>
      <c r="BY15" s="446"/>
      <c r="BZ15" s="446"/>
      <c r="CA15" s="446"/>
      <c r="CB15" s="446"/>
      <c r="CC15" s="446"/>
      <c r="CD15" s="446"/>
      <c r="CE15" s="446"/>
      <c r="CF15" s="446"/>
      <c r="CG15" s="446"/>
      <c r="CH15" s="446"/>
      <c r="CI15" s="446"/>
      <c r="CJ15" s="446"/>
      <c r="CK15" s="446"/>
      <c r="CL15" s="446"/>
      <c r="CM15" s="446"/>
      <c r="CN15" s="446"/>
      <c r="CO15" s="446"/>
      <c r="CP15" s="446"/>
    </row>
    <row r="16" spans="1:94">
      <c r="A16" s="426"/>
      <c r="B16" s="426"/>
      <c r="C16" s="426"/>
      <c r="D16" s="453"/>
      <c r="E16" s="454"/>
      <c r="F16" s="454"/>
      <c r="G16" s="454"/>
      <c r="H16" s="454"/>
      <c r="I16" s="454"/>
      <c r="J16" s="454"/>
      <c r="K16" s="454"/>
      <c r="L16" s="454"/>
      <c r="M16" s="454"/>
      <c r="N16" s="454"/>
      <c r="O16" s="455"/>
      <c r="P16" s="425"/>
      <c r="Q16" s="425"/>
      <c r="R16" s="425"/>
      <c r="S16" s="425"/>
      <c r="T16" s="425"/>
      <c r="U16" s="425"/>
      <c r="V16" s="425"/>
      <c r="W16" s="425"/>
      <c r="X16" s="425"/>
      <c r="Y16" s="425"/>
      <c r="Z16" s="425"/>
      <c r="AA16" s="425"/>
      <c r="AB16" s="425"/>
      <c r="AC16" s="425"/>
      <c r="AD16" s="425"/>
      <c r="AE16" s="425"/>
      <c r="AF16" s="425"/>
      <c r="AG16" s="425"/>
      <c r="AH16" s="425"/>
      <c r="AI16" s="425"/>
      <c r="AJ16" s="425"/>
      <c r="AK16" s="425"/>
      <c r="AL16" s="425"/>
      <c r="AM16" s="425"/>
      <c r="AN16" s="425"/>
      <c r="AO16" s="425"/>
      <c r="AP16" s="425"/>
      <c r="AQ16" s="425"/>
      <c r="AR16" s="425"/>
      <c r="AS16" s="425"/>
      <c r="AT16" s="425"/>
      <c r="AU16" s="425"/>
      <c r="AV16" s="425"/>
      <c r="AW16" s="425"/>
      <c r="AX16" s="425"/>
      <c r="AY16" s="425"/>
      <c r="AZ16" s="417"/>
      <c r="BO16" s="446"/>
      <c r="BP16" s="446"/>
      <c r="BQ16" s="446"/>
      <c r="BR16" s="446"/>
      <c r="BS16" s="446"/>
      <c r="BT16" s="446"/>
      <c r="BU16" s="446"/>
      <c r="BV16" s="446"/>
      <c r="BW16" s="446"/>
      <c r="BX16" s="446"/>
      <c r="BY16" s="446"/>
      <c r="BZ16" s="446"/>
      <c r="CA16" s="446"/>
      <c r="CB16" s="446"/>
      <c r="CC16" s="446"/>
      <c r="CD16" s="446"/>
      <c r="CE16" s="446"/>
      <c r="CF16" s="446"/>
      <c r="CG16" s="446"/>
      <c r="CH16" s="446"/>
      <c r="CI16" s="446"/>
      <c r="CJ16" s="446"/>
      <c r="CK16" s="446"/>
      <c r="CL16" s="446"/>
      <c r="CM16" s="446"/>
      <c r="CN16" s="446"/>
      <c r="CO16" s="446"/>
      <c r="CP16" s="446"/>
    </row>
    <row r="17" spans="1:94" ht="39" customHeight="1">
      <c r="A17" s="426"/>
      <c r="B17" s="426"/>
      <c r="C17" s="426"/>
      <c r="D17" s="425" t="s">
        <v>19</v>
      </c>
      <c r="E17" s="425"/>
      <c r="F17" s="425"/>
      <c r="G17" s="425"/>
      <c r="H17" s="425"/>
      <c r="I17" s="425"/>
      <c r="J17" s="417" t="s">
        <v>165</v>
      </c>
      <c r="K17" s="417"/>
      <c r="L17" s="417"/>
      <c r="M17" s="417"/>
      <c r="N17" s="417"/>
      <c r="O17" s="417"/>
      <c r="P17" s="425" t="s">
        <v>19</v>
      </c>
      <c r="Q17" s="425"/>
      <c r="R17" s="425"/>
      <c r="S17" s="425"/>
      <c r="T17" s="425"/>
      <c r="U17" s="425"/>
      <c r="V17" s="417" t="s">
        <v>165</v>
      </c>
      <c r="W17" s="417"/>
      <c r="X17" s="417"/>
      <c r="Y17" s="417"/>
      <c r="Z17" s="417"/>
      <c r="AA17" s="417"/>
      <c r="AB17" s="425" t="s">
        <v>19</v>
      </c>
      <c r="AC17" s="425"/>
      <c r="AD17" s="425"/>
      <c r="AE17" s="425"/>
      <c r="AF17" s="425"/>
      <c r="AG17" s="425"/>
      <c r="AH17" s="417" t="s">
        <v>165</v>
      </c>
      <c r="AI17" s="417"/>
      <c r="AJ17" s="417"/>
      <c r="AK17" s="417"/>
      <c r="AL17" s="417"/>
      <c r="AM17" s="417"/>
      <c r="AN17" s="425" t="s">
        <v>19</v>
      </c>
      <c r="AO17" s="425"/>
      <c r="AP17" s="425"/>
      <c r="AQ17" s="425"/>
      <c r="AR17" s="425"/>
      <c r="AS17" s="425"/>
      <c r="AT17" s="417" t="s">
        <v>165</v>
      </c>
      <c r="AU17" s="417"/>
      <c r="AV17" s="417"/>
      <c r="AW17" s="417"/>
      <c r="AX17" s="417"/>
      <c r="AY17" s="417"/>
      <c r="AZ17" s="417"/>
      <c r="BO17" s="447"/>
      <c r="BP17" s="447"/>
      <c r="BQ17" s="447"/>
      <c r="BR17" s="447"/>
      <c r="BS17" s="447"/>
      <c r="BT17" s="447"/>
      <c r="BU17" s="447"/>
      <c r="BV17" s="447"/>
      <c r="BW17" s="447"/>
      <c r="BX17" s="447"/>
      <c r="BY17" s="447"/>
      <c r="BZ17" s="447"/>
      <c r="CA17" s="447"/>
      <c r="CB17" s="447"/>
      <c r="CC17" s="447"/>
      <c r="CD17" s="447"/>
      <c r="CE17" s="447"/>
      <c r="CF17" s="447"/>
      <c r="CG17" s="447"/>
      <c r="CH17" s="447"/>
      <c r="CI17" s="447"/>
      <c r="CJ17" s="445"/>
      <c r="CK17" s="445"/>
      <c r="CL17" s="445"/>
      <c r="CM17" s="445"/>
      <c r="CN17" s="445"/>
      <c r="CO17" s="445"/>
      <c r="CP17" s="445"/>
    </row>
    <row r="18" spans="1:94" ht="54.75" customHeight="1">
      <c r="A18" s="426"/>
      <c r="B18" s="426"/>
      <c r="C18" s="426"/>
      <c r="D18" s="79" t="s">
        <v>62</v>
      </c>
      <c r="E18" s="79" t="s">
        <v>5</v>
      </c>
      <c r="F18" s="79" t="s">
        <v>6</v>
      </c>
      <c r="G18" s="86" t="s">
        <v>261</v>
      </c>
      <c r="H18" s="79" t="s">
        <v>2</v>
      </c>
      <c r="I18" s="79" t="s">
        <v>146</v>
      </c>
      <c r="J18" s="79" t="s">
        <v>62</v>
      </c>
      <c r="K18" s="79" t="s">
        <v>5</v>
      </c>
      <c r="L18" s="79" t="s">
        <v>6</v>
      </c>
      <c r="M18" s="86" t="s">
        <v>261</v>
      </c>
      <c r="N18" s="79" t="s">
        <v>2</v>
      </c>
      <c r="O18" s="79" t="s">
        <v>146</v>
      </c>
      <c r="P18" s="79" t="s">
        <v>62</v>
      </c>
      <c r="Q18" s="79" t="s">
        <v>5</v>
      </c>
      <c r="R18" s="79" t="s">
        <v>6</v>
      </c>
      <c r="S18" s="86" t="s">
        <v>261</v>
      </c>
      <c r="T18" s="79" t="s">
        <v>2</v>
      </c>
      <c r="U18" s="79" t="s">
        <v>146</v>
      </c>
      <c r="V18" s="79" t="s">
        <v>62</v>
      </c>
      <c r="W18" s="79" t="s">
        <v>5</v>
      </c>
      <c r="X18" s="79" t="s">
        <v>6</v>
      </c>
      <c r="Y18" s="86" t="s">
        <v>261</v>
      </c>
      <c r="Z18" s="79" t="s">
        <v>2</v>
      </c>
      <c r="AA18" s="79" t="s">
        <v>146</v>
      </c>
      <c r="AB18" s="79" t="s">
        <v>62</v>
      </c>
      <c r="AC18" s="79" t="s">
        <v>5</v>
      </c>
      <c r="AD18" s="79" t="s">
        <v>6</v>
      </c>
      <c r="AE18" s="86" t="s">
        <v>261</v>
      </c>
      <c r="AF18" s="79" t="s">
        <v>2</v>
      </c>
      <c r="AG18" s="79" t="s">
        <v>146</v>
      </c>
      <c r="AH18" s="79" t="s">
        <v>62</v>
      </c>
      <c r="AI18" s="79" t="s">
        <v>5</v>
      </c>
      <c r="AJ18" s="79" t="s">
        <v>6</v>
      </c>
      <c r="AK18" s="86" t="s">
        <v>261</v>
      </c>
      <c r="AL18" s="79" t="s">
        <v>2</v>
      </c>
      <c r="AM18" s="79" t="s">
        <v>146</v>
      </c>
      <c r="AN18" s="79" t="s">
        <v>62</v>
      </c>
      <c r="AO18" s="79" t="s">
        <v>5</v>
      </c>
      <c r="AP18" s="79" t="s">
        <v>6</v>
      </c>
      <c r="AQ18" s="86" t="s">
        <v>261</v>
      </c>
      <c r="AR18" s="79" t="s">
        <v>2</v>
      </c>
      <c r="AS18" s="79" t="s">
        <v>146</v>
      </c>
      <c r="AT18" s="79" t="s">
        <v>62</v>
      </c>
      <c r="AU18" s="79" t="s">
        <v>5</v>
      </c>
      <c r="AV18" s="79" t="s">
        <v>6</v>
      </c>
      <c r="AW18" s="86" t="s">
        <v>261</v>
      </c>
      <c r="AX18" s="79" t="s">
        <v>2</v>
      </c>
      <c r="AY18" s="79" t="s">
        <v>146</v>
      </c>
      <c r="AZ18" s="417"/>
      <c r="BO18" s="67"/>
      <c r="BP18" s="67"/>
      <c r="BQ18" s="67"/>
      <c r="BR18" s="23"/>
      <c r="BS18" s="23"/>
      <c r="BT18" s="23"/>
      <c r="BU18" s="67"/>
      <c r="BV18" s="67"/>
      <c r="BW18" s="67"/>
      <c r="BX18" s="67"/>
      <c r="BY18" s="23"/>
      <c r="BZ18" s="23"/>
      <c r="CA18" s="23"/>
      <c r="CB18" s="67"/>
      <c r="CC18" s="67"/>
      <c r="CD18" s="67"/>
      <c r="CE18" s="67"/>
      <c r="CF18" s="23"/>
      <c r="CG18" s="23"/>
      <c r="CH18" s="23"/>
      <c r="CI18" s="67"/>
      <c r="CJ18" s="67"/>
      <c r="CK18" s="67"/>
      <c r="CL18" s="67"/>
      <c r="CM18" s="23"/>
      <c r="CN18" s="23"/>
      <c r="CO18" s="23"/>
      <c r="CP18" s="67"/>
    </row>
    <row r="19" spans="1:94">
      <c r="A19" s="113">
        <v>1</v>
      </c>
      <c r="B19" s="113">
        <v>2</v>
      </c>
      <c r="C19" s="113">
        <v>3</v>
      </c>
      <c r="D19" s="133" t="s">
        <v>106</v>
      </c>
      <c r="E19" s="133" t="s">
        <v>107</v>
      </c>
      <c r="F19" s="133" t="s">
        <v>108</v>
      </c>
      <c r="G19" s="133" t="s">
        <v>109</v>
      </c>
      <c r="H19" s="133" t="s">
        <v>110</v>
      </c>
      <c r="I19" s="133" t="s">
        <v>111</v>
      </c>
      <c r="J19" s="133" t="s">
        <v>183</v>
      </c>
      <c r="K19" s="133" t="s">
        <v>184</v>
      </c>
      <c r="L19" s="133" t="s">
        <v>185</v>
      </c>
      <c r="M19" s="133" t="s">
        <v>186</v>
      </c>
      <c r="N19" s="133" t="s">
        <v>187</v>
      </c>
      <c r="O19" s="133" t="s">
        <v>188</v>
      </c>
      <c r="P19" s="133" t="s">
        <v>207</v>
      </c>
      <c r="Q19" s="133" t="s">
        <v>208</v>
      </c>
      <c r="R19" s="133" t="s">
        <v>209</v>
      </c>
      <c r="S19" s="133" t="s">
        <v>210</v>
      </c>
      <c r="T19" s="133" t="s">
        <v>211</v>
      </c>
      <c r="U19" s="133" t="s">
        <v>212</v>
      </c>
      <c r="V19" s="133" t="s">
        <v>214</v>
      </c>
      <c r="W19" s="133" t="s">
        <v>215</v>
      </c>
      <c r="X19" s="133" t="s">
        <v>216</v>
      </c>
      <c r="Y19" s="133" t="s">
        <v>217</v>
      </c>
      <c r="Z19" s="133" t="s">
        <v>218</v>
      </c>
      <c r="AA19" s="133" t="s">
        <v>219</v>
      </c>
      <c r="AB19" s="133" t="s">
        <v>221</v>
      </c>
      <c r="AC19" s="133" t="s">
        <v>222</v>
      </c>
      <c r="AD19" s="133" t="s">
        <v>223</v>
      </c>
      <c r="AE19" s="133" t="s">
        <v>224</v>
      </c>
      <c r="AF19" s="133" t="s">
        <v>225</v>
      </c>
      <c r="AG19" s="133" t="s">
        <v>226</v>
      </c>
      <c r="AH19" s="133" t="s">
        <v>227</v>
      </c>
      <c r="AI19" s="133" t="s">
        <v>228</v>
      </c>
      <c r="AJ19" s="133" t="s">
        <v>229</v>
      </c>
      <c r="AK19" s="133" t="s">
        <v>230</v>
      </c>
      <c r="AL19" s="133" t="s">
        <v>231</v>
      </c>
      <c r="AM19" s="133" t="s">
        <v>232</v>
      </c>
      <c r="AN19" s="133" t="s">
        <v>233</v>
      </c>
      <c r="AO19" s="133" t="s">
        <v>234</v>
      </c>
      <c r="AP19" s="133" t="s">
        <v>235</v>
      </c>
      <c r="AQ19" s="133" t="s">
        <v>236</v>
      </c>
      <c r="AR19" s="133" t="s">
        <v>237</v>
      </c>
      <c r="AS19" s="133" t="s">
        <v>238</v>
      </c>
      <c r="AT19" s="133" t="s">
        <v>239</v>
      </c>
      <c r="AU19" s="133" t="s">
        <v>240</v>
      </c>
      <c r="AV19" s="133" t="s">
        <v>241</v>
      </c>
      <c r="AW19" s="133" t="s">
        <v>242</v>
      </c>
      <c r="AX19" s="133" t="s">
        <v>243</v>
      </c>
      <c r="AY19" s="133" t="s">
        <v>244</v>
      </c>
      <c r="AZ19" s="133" t="s">
        <v>100</v>
      </c>
      <c r="BO19" s="19"/>
      <c r="BP19" s="19"/>
      <c r="BQ19" s="19"/>
      <c r="BR19" s="19"/>
      <c r="BS19" s="19"/>
      <c r="BT19" s="19"/>
      <c r="BU19" s="19"/>
      <c r="BV19" s="19"/>
      <c r="BW19" s="19"/>
      <c r="BX19" s="19"/>
      <c r="BY19" s="19"/>
      <c r="BZ19" s="19"/>
      <c r="CA19" s="19"/>
      <c r="CB19" s="19"/>
      <c r="CC19" s="19"/>
      <c r="CD19" s="19"/>
      <c r="CE19" s="19"/>
      <c r="CF19" s="19"/>
      <c r="CG19" s="19"/>
      <c r="CH19" s="19"/>
      <c r="CI19" s="19"/>
      <c r="CJ19" s="19"/>
      <c r="CK19" s="19"/>
      <c r="CL19" s="19"/>
      <c r="CM19" s="19"/>
      <c r="CN19" s="19"/>
      <c r="CO19" s="19"/>
      <c r="CP19" s="19"/>
    </row>
    <row r="20" spans="1:94">
      <c r="A20" s="172"/>
      <c r="B20" s="271" t="s">
        <v>642</v>
      </c>
      <c r="C20" s="172"/>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O20" s="22"/>
      <c r="BP20" s="22"/>
      <c r="BQ20" s="22"/>
      <c r="BR20" s="22"/>
      <c r="BS20" s="22"/>
      <c r="BT20" s="22"/>
      <c r="BU20" s="22"/>
      <c r="BV20" s="22"/>
      <c r="BW20" s="22"/>
      <c r="BX20" s="22"/>
      <c r="BY20" s="22"/>
      <c r="BZ20" s="22"/>
      <c r="CA20" s="22"/>
      <c r="CB20" s="22"/>
      <c r="CC20" s="22"/>
      <c r="CD20" s="22"/>
      <c r="CE20" s="22"/>
      <c r="CF20" s="22"/>
      <c r="CG20" s="22"/>
      <c r="CH20" s="22"/>
      <c r="CI20" s="22"/>
      <c r="CJ20" s="22"/>
      <c r="CK20" s="22"/>
      <c r="CL20" s="22"/>
      <c r="CM20" s="22"/>
      <c r="CN20" s="22"/>
      <c r="CO20" s="22"/>
      <c r="CP20" s="22"/>
    </row>
    <row r="21" spans="1:94" ht="47.25">
      <c r="A21" s="176" t="s">
        <v>504</v>
      </c>
      <c r="B21" s="177" t="s">
        <v>681</v>
      </c>
      <c r="C21" s="234"/>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row>
    <row r="22" spans="1:94" ht="47.25">
      <c r="A22" s="176" t="s">
        <v>510</v>
      </c>
      <c r="B22" s="177" t="s">
        <v>682</v>
      </c>
      <c r="C22" s="234"/>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row>
    <row r="23" spans="1:94" ht="31.5">
      <c r="A23" s="176" t="s">
        <v>560</v>
      </c>
      <c r="B23" s="177" t="s">
        <v>683</v>
      </c>
      <c r="C23" s="234"/>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row>
    <row r="24" spans="1:94" ht="47.25">
      <c r="A24" s="69" t="s">
        <v>753</v>
      </c>
      <c r="B24" s="272" t="s">
        <v>688</v>
      </c>
      <c r="C24" s="52" t="s">
        <v>764</v>
      </c>
      <c r="D24" s="21"/>
      <c r="E24" s="21"/>
      <c r="F24" s="21"/>
      <c r="G24" s="21"/>
      <c r="H24" s="21"/>
      <c r="I24" s="21"/>
      <c r="J24" s="21"/>
      <c r="K24" s="21"/>
      <c r="L24" s="21"/>
      <c r="M24" s="21"/>
      <c r="N24" s="21"/>
      <c r="O24" s="21"/>
      <c r="P24" s="21" t="s">
        <v>816</v>
      </c>
      <c r="Q24" s="21"/>
      <c r="R24" s="21"/>
      <c r="S24" s="253">
        <v>2.2999999999999998</v>
      </c>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row>
    <row r="25" spans="1:94" ht="47.25">
      <c r="A25" s="69" t="s">
        <v>754</v>
      </c>
      <c r="B25" s="272" t="s">
        <v>689</v>
      </c>
      <c r="C25" s="52" t="s">
        <v>765</v>
      </c>
      <c r="D25" s="21"/>
      <c r="E25" s="21"/>
      <c r="F25" s="21"/>
      <c r="G25" s="21"/>
      <c r="H25" s="21"/>
      <c r="I25" s="21"/>
      <c r="J25" s="21"/>
      <c r="K25" s="21"/>
      <c r="L25" s="21"/>
      <c r="M25" s="21"/>
      <c r="N25" s="21"/>
      <c r="O25" s="21"/>
      <c r="P25" s="21" t="s">
        <v>816</v>
      </c>
      <c r="Q25" s="21"/>
      <c r="R25" s="21"/>
      <c r="S25" s="253">
        <v>0.76</v>
      </c>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row>
    <row r="26" spans="1:94" ht="47.25">
      <c r="A26" s="69" t="s">
        <v>755</v>
      </c>
      <c r="B26" s="272" t="s">
        <v>690</v>
      </c>
      <c r="C26" s="52" t="s">
        <v>766</v>
      </c>
      <c r="D26" s="21"/>
      <c r="E26" s="21"/>
      <c r="F26" s="21"/>
      <c r="G26" s="21"/>
      <c r="H26" s="21"/>
      <c r="I26" s="21"/>
      <c r="J26" s="21"/>
      <c r="K26" s="21"/>
      <c r="L26" s="21"/>
      <c r="M26" s="21"/>
      <c r="N26" s="21"/>
      <c r="O26" s="21"/>
      <c r="P26" s="21" t="s">
        <v>816</v>
      </c>
      <c r="Q26" s="21"/>
      <c r="R26" s="21"/>
      <c r="S26" s="253">
        <v>0.48</v>
      </c>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row>
    <row r="27" spans="1:94" ht="47.25">
      <c r="A27" s="69" t="s">
        <v>756</v>
      </c>
      <c r="B27" s="272" t="s">
        <v>691</v>
      </c>
      <c r="C27" s="52" t="s">
        <v>767</v>
      </c>
      <c r="D27" s="21"/>
      <c r="E27" s="21"/>
      <c r="F27" s="21"/>
      <c r="G27" s="21"/>
      <c r="H27" s="21"/>
      <c r="I27" s="21"/>
      <c r="J27" s="21"/>
      <c r="K27" s="21"/>
      <c r="L27" s="21"/>
      <c r="M27" s="21"/>
      <c r="N27" s="21"/>
      <c r="O27" s="21"/>
      <c r="P27" s="21"/>
      <c r="Q27" s="21"/>
      <c r="R27" s="21"/>
      <c r="S27" s="21"/>
      <c r="T27" s="21"/>
      <c r="U27" s="21"/>
      <c r="V27" s="21"/>
      <c r="W27" s="21"/>
      <c r="X27" s="21"/>
      <c r="Y27" s="21"/>
      <c r="Z27" s="21"/>
      <c r="AA27" s="21"/>
      <c r="AB27" s="21" t="s">
        <v>816</v>
      </c>
      <c r="AC27" s="21"/>
      <c r="AD27" s="21"/>
      <c r="AE27" s="253">
        <v>0.96</v>
      </c>
      <c r="AF27" s="21"/>
      <c r="AG27" s="21"/>
      <c r="AH27" s="21"/>
      <c r="AI27" s="21"/>
      <c r="AJ27" s="21"/>
      <c r="AK27" s="21"/>
      <c r="AL27" s="21"/>
      <c r="AM27" s="21"/>
      <c r="AN27" s="21"/>
      <c r="AO27" s="21"/>
      <c r="AP27" s="21"/>
      <c r="AQ27" s="21"/>
      <c r="AR27" s="21"/>
      <c r="AS27" s="21"/>
      <c r="AT27" s="21"/>
      <c r="AU27" s="21"/>
      <c r="AV27" s="21"/>
      <c r="AW27" s="21"/>
      <c r="AX27" s="21"/>
      <c r="AY27" s="21"/>
      <c r="AZ27" s="21"/>
    </row>
    <row r="28" spans="1:94" ht="47.25">
      <c r="A28" s="69" t="s">
        <v>757</v>
      </c>
      <c r="B28" s="272" t="s">
        <v>692</v>
      </c>
      <c r="C28" s="52" t="s">
        <v>768</v>
      </c>
      <c r="D28" s="21"/>
      <c r="E28" s="21"/>
      <c r="F28" s="21"/>
      <c r="G28" s="21"/>
      <c r="H28" s="21"/>
      <c r="I28" s="21"/>
      <c r="J28" s="21"/>
      <c r="K28" s="21"/>
      <c r="L28" s="21"/>
      <c r="M28" s="21"/>
      <c r="N28" s="21"/>
      <c r="O28" s="21"/>
      <c r="P28" s="21"/>
      <c r="Q28" s="21"/>
      <c r="R28" s="21"/>
      <c r="S28" s="21"/>
      <c r="T28" s="21"/>
      <c r="U28" s="21"/>
      <c r="V28" s="21"/>
      <c r="W28" s="21"/>
      <c r="X28" s="21"/>
      <c r="Y28" s="21"/>
      <c r="Z28" s="21"/>
      <c r="AA28" s="21"/>
      <c r="AB28" s="21" t="s">
        <v>816</v>
      </c>
      <c r="AC28" s="21"/>
      <c r="AD28" s="21"/>
      <c r="AE28" s="253">
        <v>1.9</v>
      </c>
      <c r="AF28" s="21"/>
      <c r="AG28" s="21"/>
      <c r="AH28" s="21"/>
      <c r="AI28" s="21"/>
      <c r="AJ28" s="21"/>
      <c r="AK28" s="21"/>
      <c r="AL28" s="21"/>
      <c r="AM28" s="21"/>
      <c r="AN28" s="21"/>
      <c r="AO28" s="21"/>
      <c r="AP28" s="21"/>
      <c r="AQ28" s="21"/>
      <c r="AR28" s="21"/>
      <c r="AS28" s="21"/>
      <c r="AT28" s="21"/>
      <c r="AU28" s="21"/>
      <c r="AV28" s="21"/>
      <c r="AW28" s="21"/>
      <c r="AX28" s="21"/>
      <c r="AY28" s="21"/>
      <c r="AZ28" s="21"/>
    </row>
    <row r="29" spans="1:94" ht="63">
      <c r="A29" s="69" t="s">
        <v>758</v>
      </c>
      <c r="B29" s="186" t="s">
        <v>693</v>
      </c>
      <c r="C29" s="52" t="s">
        <v>769</v>
      </c>
      <c r="D29" s="21"/>
      <c r="E29" s="21"/>
      <c r="F29" s="21"/>
      <c r="G29" s="21"/>
      <c r="H29" s="21"/>
      <c r="I29" s="21"/>
      <c r="J29" s="21"/>
      <c r="K29" s="21"/>
      <c r="L29" s="21"/>
      <c r="M29" s="21"/>
      <c r="N29" s="21"/>
      <c r="O29" s="21"/>
      <c r="P29" s="21" t="s">
        <v>816</v>
      </c>
      <c r="Q29" s="21"/>
      <c r="R29" s="21"/>
      <c r="S29" s="253">
        <v>5.9</v>
      </c>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row>
    <row r="30" spans="1:94" ht="47.25">
      <c r="A30" s="69" t="s">
        <v>759</v>
      </c>
      <c r="B30" s="186" t="s">
        <v>694</v>
      </c>
      <c r="C30" s="52" t="s">
        <v>770</v>
      </c>
      <c r="D30" s="21"/>
      <c r="E30" s="21"/>
      <c r="F30" s="21"/>
      <c r="G30" s="21"/>
      <c r="H30" s="21"/>
      <c r="I30" s="21"/>
      <c r="J30" s="21"/>
      <c r="K30" s="21"/>
      <c r="L30" s="21"/>
      <c r="M30" s="21"/>
      <c r="N30" s="21"/>
      <c r="O30" s="21"/>
      <c r="P30" s="21"/>
      <c r="Q30" s="21"/>
      <c r="R30" s="21"/>
      <c r="S30" s="21"/>
      <c r="T30" s="21"/>
      <c r="U30" s="21"/>
      <c r="V30" s="21"/>
      <c r="W30" s="21"/>
      <c r="X30" s="21"/>
      <c r="Y30" s="21"/>
      <c r="Z30" s="21"/>
      <c r="AA30" s="21"/>
      <c r="AB30" s="21" t="s">
        <v>816</v>
      </c>
      <c r="AC30" s="21"/>
      <c r="AD30" s="21"/>
      <c r="AE30" s="253">
        <v>1.2</v>
      </c>
      <c r="AF30" s="21"/>
      <c r="AG30" s="21"/>
      <c r="AH30" s="21"/>
      <c r="AI30" s="21"/>
      <c r="AJ30" s="21"/>
      <c r="AK30" s="21"/>
      <c r="AL30" s="21"/>
      <c r="AM30" s="21"/>
      <c r="AN30" s="21"/>
      <c r="AO30" s="21"/>
      <c r="AP30" s="21"/>
      <c r="AQ30" s="21"/>
      <c r="AR30" s="21"/>
      <c r="AS30" s="21"/>
      <c r="AT30" s="21"/>
      <c r="AU30" s="21"/>
      <c r="AV30" s="21"/>
      <c r="AW30" s="21"/>
      <c r="AX30" s="21"/>
      <c r="AY30" s="21"/>
      <c r="AZ30" s="21"/>
    </row>
    <row r="31" spans="1:94" ht="47.25">
      <c r="A31" s="69" t="s">
        <v>760</v>
      </c>
      <c r="B31" s="186" t="s">
        <v>695</v>
      </c>
      <c r="C31" s="52" t="s">
        <v>771</v>
      </c>
      <c r="D31" s="21"/>
      <c r="E31" s="21"/>
      <c r="F31" s="21"/>
      <c r="G31" s="21"/>
      <c r="H31" s="21"/>
      <c r="I31" s="21"/>
      <c r="J31" s="21"/>
      <c r="K31" s="21"/>
      <c r="L31" s="21"/>
      <c r="M31" s="21"/>
      <c r="N31" s="21"/>
      <c r="O31" s="21"/>
      <c r="P31" s="21" t="s">
        <v>816</v>
      </c>
      <c r="Q31" s="21"/>
      <c r="R31" s="21"/>
      <c r="S31" s="253">
        <v>0.76</v>
      </c>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row>
    <row r="32" spans="1:94" ht="47.25">
      <c r="A32" s="69" t="s">
        <v>761</v>
      </c>
      <c r="B32" s="186" t="s">
        <v>696</v>
      </c>
      <c r="C32" s="52" t="s">
        <v>772</v>
      </c>
      <c r="D32" s="21"/>
      <c r="E32" s="21"/>
      <c r="F32" s="21"/>
      <c r="G32" s="21"/>
      <c r="H32" s="21"/>
      <c r="I32" s="21"/>
      <c r="J32" s="21"/>
      <c r="K32" s="21"/>
      <c r="L32" s="21"/>
      <c r="M32" s="21"/>
      <c r="N32" s="21"/>
      <c r="O32" s="21"/>
      <c r="P32" s="21"/>
      <c r="Q32" s="21"/>
      <c r="R32" s="21"/>
      <c r="S32" s="21"/>
      <c r="T32" s="21"/>
      <c r="U32" s="21"/>
      <c r="V32" s="21"/>
      <c r="W32" s="21"/>
      <c r="X32" s="21"/>
      <c r="Y32" s="21"/>
      <c r="Z32" s="21"/>
      <c r="AA32" s="21"/>
      <c r="AB32" s="21" t="s">
        <v>816</v>
      </c>
      <c r="AC32" s="21"/>
      <c r="AD32" s="21"/>
      <c r="AE32" s="253">
        <v>1.2</v>
      </c>
      <c r="AF32" s="21"/>
      <c r="AG32" s="21"/>
      <c r="AH32" s="21"/>
      <c r="AI32" s="21"/>
      <c r="AJ32" s="21"/>
      <c r="AK32" s="21"/>
      <c r="AL32" s="21"/>
      <c r="AM32" s="21"/>
      <c r="AN32" s="21"/>
      <c r="AO32" s="21"/>
      <c r="AP32" s="21"/>
      <c r="AQ32" s="21"/>
      <c r="AR32" s="21"/>
      <c r="AS32" s="21"/>
      <c r="AT32" s="21"/>
      <c r="AU32" s="21"/>
      <c r="AV32" s="21"/>
      <c r="AW32" s="21"/>
      <c r="AX32" s="21"/>
      <c r="AY32" s="21"/>
      <c r="AZ32" s="21"/>
    </row>
    <row r="33" spans="1:52" ht="47.25">
      <c r="A33" s="69" t="s">
        <v>762</v>
      </c>
      <c r="B33" s="186" t="s">
        <v>698</v>
      </c>
      <c r="C33" s="52" t="s">
        <v>773</v>
      </c>
      <c r="D33" s="21"/>
      <c r="E33" s="21"/>
      <c r="F33" s="21"/>
      <c r="G33" s="21"/>
      <c r="H33" s="21"/>
      <c r="I33" s="21"/>
      <c r="J33" s="21"/>
      <c r="K33" s="21"/>
      <c r="L33" s="21"/>
      <c r="M33" s="21"/>
      <c r="N33" s="21"/>
      <c r="O33" s="21"/>
      <c r="P33" s="21" t="s">
        <v>816</v>
      </c>
      <c r="Q33" s="21"/>
      <c r="R33" s="21"/>
      <c r="S33" s="253">
        <v>6.8</v>
      </c>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row>
    <row r="34" spans="1:52" ht="47.25">
      <c r="A34" s="69" t="s">
        <v>763</v>
      </c>
      <c r="B34" s="186" t="s">
        <v>697</v>
      </c>
      <c r="C34" s="52" t="s">
        <v>774</v>
      </c>
      <c r="D34" s="21"/>
      <c r="E34" s="21"/>
      <c r="F34" s="21"/>
      <c r="G34" s="21"/>
      <c r="H34" s="21"/>
      <c r="I34" s="21"/>
      <c r="J34" s="21"/>
      <c r="K34" s="21"/>
      <c r="L34" s="21"/>
      <c r="M34" s="21"/>
      <c r="N34" s="21"/>
      <c r="O34" s="21"/>
      <c r="P34" s="21" t="s">
        <v>816</v>
      </c>
      <c r="Q34" s="21"/>
      <c r="R34" s="21"/>
      <c r="S34" s="253">
        <v>0.4</v>
      </c>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row>
    <row r="35" spans="1:52" ht="47.25">
      <c r="A35" s="176" t="s">
        <v>511</v>
      </c>
      <c r="B35" s="177" t="s">
        <v>685</v>
      </c>
      <c r="C35" s="273"/>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row>
    <row r="36" spans="1:52" ht="47.25">
      <c r="A36" s="176" t="s">
        <v>567</v>
      </c>
      <c r="B36" s="177" t="s">
        <v>684</v>
      </c>
      <c r="C36" s="273"/>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row>
    <row r="37" spans="1:52" ht="78.75">
      <c r="A37" s="238" t="s">
        <v>776</v>
      </c>
      <c r="B37" s="239" t="s">
        <v>699</v>
      </c>
      <c r="C37" s="274" t="s">
        <v>775</v>
      </c>
      <c r="D37" s="21"/>
      <c r="E37" s="21"/>
      <c r="F37" s="21"/>
      <c r="G37" s="21"/>
      <c r="H37" s="21"/>
      <c r="I37" s="21"/>
      <c r="J37" s="21"/>
      <c r="K37" s="21"/>
      <c r="L37" s="21"/>
      <c r="M37" s="21"/>
      <c r="N37" s="21"/>
      <c r="O37" s="21"/>
      <c r="P37" s="21" t="s">
        <v>816</v>
      </c>
      <c r="Q37" s="21"/>
      <c r="R37" s="21"/>
      <c r="S37" s="21"/>
      <c r="T37" s="21"/>
      <c r="U37" s="21">
        <v>1</v>
      </c>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row>
    <row r="38" spans="1:52">
      <c r="A38" s="174"/>
      <c r="B38" s="191" t="s">
        <v>654</v>
      </c>
      <c r="C38" s="229" t="s">
        <v>586</v>
      </c>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row>
    <row r="39" spans="1:52" ht="47.25">
      <c r="A39" s="176" t="s">
        <v>504</v>
      </c>
      <c r="B39" s="177" t="s">
        <v>681</v>
      </c>
      <c r="C39" s="229" t="s">
        <v>586</v>
      </c>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row>
    <row r="40" spans="1:52" ht="78.75">
      <c r="A40" s="176" t="s">
        <v>509</v>
      </c>
      <c r="B40" s="177" t="s">
        <v>686</v>
      </c>
      <c r="C40" s="229" t="s">
        <v>586</v>
      </c>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row>
    <row r="41" spans="1:52" ht="78.75">
      <c r="A41" s="176" t="s">
        <v>557</v>
      </c>
      <c r="B41" s="177" t="s">
        <v>687</v>
      </c>
      <c r="C41" s="229" t="s">
        <v>586</v>
      </c>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row>
    <row r="42" spans="1:52" ht="94.5">
      <c r="A42" s="29" t="s">
        <v>777</v>
      </c>
      <c r="B42" s="275" t="s">
        <v>726</v>
      </c>
      <c r="C42" s="52" t="s">
        <v>779</v>
      </c>
      <c r="D42" s="21"/>
      <c r="E42" s="21"/>
      <c r="F42" s="21"/>
      <c r="G42" s="21"/>
      <c r="H42" s="21"/>
      <c r="I42" s="21"/>
      <c r="J42" s="21"/>
      <c r="K42" s="21"/>
      <c r="L42" s="21"/>
      <c r="M42" s="21"/>
      <c r="N42" s="21"/>
      <c r="O42" s="21"/>
      <c r="P42" s="21" t="s">
        <v>816</v>
      </c>
      <c r="Q42" s="21"/>
      <c r="R42" s="21"/>
      <c r="S42" s="21"/>
      <c r="T42" s="21"/>
      <c r="U42" s="253">
        <v>4</v>
      </c>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row>
    <row r="43" spans="1:52" ht="63">
      <c r="A43" s="29" t="s">
        <v>778</v>
      </c>
      <c r="B43" s="183" t="s">
        <v>727</v>
      </c>
      <c r="C43" s="52" t="s">
        <v>780</v>
      </c>
      <c r="D43" s="21"/>
      <c r="E43" s="21"/>
      <c r="F43" s="21"/>
      <c r="G43" s="21"/>
      <c r="H43" s="21"/>
      <c r="I43" s="21"/>
      <c r="J43" s="21"/>
      <c r="K43" s="21"/>
      <c r="L43" s="21"/>
      <c r="M43" s="21"/>
      <c r="N43" s="21"/>
      <c r="O43" s="21"/>
      <c r="P43" s="21" t="s">
        <v>816</v>
      </c>
      <c r="Q43" s="21"/>
      <c r="R43" s="21"/>
      <c r="S43" s="21"/>
      <c r="T43" s="21"/>
      <c r="U43" s="253">
        <v>2</v>
      </c>
      <c r="V43" s="21"/>
      <c r="W43" s="21"/>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row>
    <row r="44" spans="1:52" ht="47.25">
      <c r="A44" s="176" t="s">
        <v>510</v>
      </c>
      <c r="B44" s="177" t="s">
        <v>682</v>
      </c>
      <c r="C44" s="229" t="s">
        <v>586</v>
      </c>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row>
    <row r="45" spans="1:52" ht="31.5">
      <c r="A45" s="176" t="s">
        <v>560</v>
      </c>
      <c r="B45" s="177" t="s">
        <v>683</v>
      </c>
      <c r="C45" s="229" t="s">
        <v>586</v>
      </c>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row>
    <row r="46" spans="1:52" ht="47.25">
      <c r="A46" s="29" t="s">
        <v>753</v>
      </c>
      <c r="B46" s="167" t="s">
        <v>700</v>
      </c>
      <c r="C46" s="52" t="s">
        <v>781</v>
      </c>
      <c r="D46" s="21"/>
      <c r="E46" s="21"/>
      <c r="F46" s="21"/>
      <c r="G46" s="21"/>
      <c r="H46" s="21"/>
      <c r="I46" s="21"/>
      <c r="J46" s="21"/>
      <c r="K46" s="21"/>
      <c r="L46" s="21"/>
      <c r="M46" s="21"/>
      <c r="N46" s="21"/>
      <c r="O46" s="21"/>
      <c r="P46" s="21"/>
      <c r="Q46" s="21"/>
      <c r="R46" s="21"/>
      <c r="S46" s="21"/>
      <c r="T46" s="21"/>
      <c r="U46" s="21"/>
      <c r="V46" s="21"/>
      <c r="W46" s="21"/>
      <c r="X46" s="21"/>
      <c r="Y46" s="21"/>
      <c r="Z46" s="21"/>
      <c r="AA46" s="21"/>
      <c r="AB46" s="21" t="s">
        <v>816</v>
      </c>
      <c r="AC46" s="21"/>
      <c r="AD46" s="21"/>
      <c r="AE46" s="253">
        <v>7.5</v>
      </c>
      <c r="AF46" s="21"/>
      <c r="AG46" s="21"/>
      <c r="AH46" s="21"/>
      <c r="AI46" s="21"/>
      <c r="AJ46" s="21"/>
      <c r="AK46" s="21"/>
      <c r="AL46" s="21"/>
      <c r="AM46" s="21"/>
      <c r="AN46" s="21"/>
      <c r="AO46" s="21"/>
      <c r="AP46" s="21"/>
      <c r="AQ46" s="21"/>
      <c r="AR46" s="21"/>
      <c r="AS46" s="21"/>
      <c r="AT46" s="21"/>
      <c r="AU46" s="21"/>
      <c r="AV46" s="21"/>
      <c r="AW46" s="21"/>
      <c r="AX46" s="21"/>
      <c r="AY46" s="21"/>
      <c r="AZ46" s="21"/>
    </row>
    <row r="47" spans="1:52" ht="47.25">
      <c r="A47" s="29" t="s">
        <v>754</v>
      </c>
      <c r="B47" s="168" t="s">
        <v>701</v>
      </c>
      <c r="C47" s="52" t="s">
        <v>782</v>
      </c>
      <c r="D47" s="21"/>
      <c r="E47" s="21"/>
      <c r="F47" s="21"/>
      <c r="G47" s="21"/>
      <c r="H47" s="21"/>
      <c r="I47" s="21"/>
      <c r="J47" s="21"/>
      <c r="K47" s="21"/>
      <c r="L47" s="21"/>
      <c r="M47" s="21"/>
      <c r="N47" s="21"/>
      <c r="O47" s="21"/>
      <c r="P47" s="21"/>
      <c r="Q47" s="21"/>
      <c r="R47" s="21"/>
      <c r="S47" s="21"/>
      <c r="T47" s="21"/>
      <c r="U47" s="21"/>
      <c r="V47" s="21"/>
      <c r="W47" s="21"/>
      <c r="X47" s="21"/>
      <c r="Y47" s="21"/>
      <c r="Z47" s="21"/>
      <c r="AA47" s="21"/>
      <c r="AB47" s="21" t="s">
        <v>816</v>
      </c>
      <c r="AC47" s="21"/>
      <c r="AD47" s="21"/>
      <c r="AE47" s="253">
        <v>5.0599999999999996</v>
      </c>
      <c r="AF47" s="21"/>
      <c r="AG47" s="21"/>
      <c r="AH47" s="21"/>
      <c r="AI47" s="21"/>
      <c r="AJ47" s="21"/>
      <c r="AK47" s="21"/>
      <c r="AL47" s="21"/>
      <c r="AM47" s="21"/>
      <c r="AN47" s="21"/>
      <c r="AO47" s="21"/>
      <c r="AP47" s="21"/>
      <c r="AQ47" s="21"/>
      <c r="AR47" s="21"/>
      <c r="AS47" s="21"/>
      <c r="AT47" s="21"/>
      <c r="AU47" s="21"/>
      <c r="AV47" s="21"/>
      <c r="AW47" s="21"/>
      <c r="AX47" s="21"/>
      <c r="AY47" s="21"/>
      <c r="AZ47" s="21"/>
    </row>
    <row r="48" spans="1:52" ht="47.25">
      <c r="A48" s="29" t="s">
        <v>755</v>
      </c>
      <c r="B48" s="168" t="s">
        <v>702</v>
      </c>
      <c r="C48" s="52" t="s">
        <v>783</v>
      </c>
      <c r="D48" s="21"/>
      <c r="E48" s="21"/>
      <c r="F48" s="21"/>
      <c r="G48" s="21"/>
      <c r="H48" s="21"/>
      <c r="I48" s="21"/>
      <c r="J48" s="21"/>
      <c r="K48" s="21"/>
      <c r="L48" s="21"/>
      <c r="M48" s="21"/>
      <c r="N48" s="21"/>
      <c r="O48" s="21"/>
      <c r="P48" s="21"/>
      <c r="Q48" s="21"/>
      <c r="R48" s="21"/>
      <c r="S48" s="21"/>
      <c r="T48" s="21"/>
      <c r="U48" s="21"/>
      <c r="V48" s="21"/>
      <c r="W48" s="21"/>
      <c r="X48" s="21"/>
      <c r="Y48" s="21"/>
      <c r="Z48" s="21"/>
      <c r="AA48" s="21"/>
      <c r="AB48" s="21" t="s">
        <v>816</v>
      </c>
      <c r="AC48" s="21"/>
      <c r="AD48" s="21"/>
      <c r="AE48" s="253">
        <v>3.7</v>
      </c>
      <c r="AF48" s="21"/>
      <c r="AG48" s="21"/>
      <c r="AH48" s="21"/>
      <c r="AI48" s="21"/>
      <c r="AJ48" s="21"/>
      <c r="AK48" s="21"/>
      <c r="AL48" s="21"/>
      <c r="AM48" s="21"/>
      <c r="AN48" s="21"/>
      <c r="AO48" s="21"/>
      <c r="AP48" s="21"/>
      <c r="AQ48" s="21"/>
      <c r="AR48" s="21"/>
      <c r="AS48" s="21"/>
      <c r="AT48" s="21"/>
      <c r="AU48" s="21"/>
      <c r="AV48" s="21"/>
      <c r="AW48" s="21"/>
      <c r="AX48" s="21"/>
      <c r="AY48" s="21"/>
      <c r="AZ48" s="21"/>
    </row>
    <row r="49" spans="1:52">
      <c r="A49" s="174"/>
      <c r="B49" s="276" t="s">
        <v>658</v>
      </c>
      <c r="C49" s="229" t="s">
        <v>586</v>
      </c>
      <c r="D49" s="21"/>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row>
    <row r="50" spans="1:52" ht="47.25">
      <c r="A50" s="176" t="s">
        <v>504</v>
      </c>
      <c r="B50" s="177" t="s">
        <v>681</v>
      </c>
      <c r="C50" s="229" t="s">
        <v>586</v>
      </c>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row>
    <row r="51" spans="1:52" ht="78.75">
      <c r="A51" s="176" t="s">
        <v>509</v>
      </c>
      <c r="B51" s="177" t="s">
        <v>686</v>
      </c>
      <c r="C51" s="229" t="s">
        <v>586</v>
      </c>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row>
    <row r="52" spans="1:52" ht="78.75">
      <c r="A52" s="176" t="s">
        <v>557</v>
      </c>
      <c r="B52" s="177" t="s">
        <v>687</v>
      </c>
      <c r="C52" s="229" t="s">
        <v>586</v>
      </c>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row>
    <row r="53" spans="1:52" ht="47.25">
      <c r="A53" s="190" t="s">
        <v>777</v>
      </c>
      <c r="B53" s="275" t="s">
        <v>720</v>
      </c>
      <c r="C53" s="52" t="s">
        <v>784</v>
      </c>
      <c r="D53" s="21"/>
      <c r="E53" s="21"/>
      <c r="F53" s="21"/>
      <c r="G53" s="21"/>
      <c r="H53" s="21"/>
      <c r="I53" s="21"/>
      <c r="J53" s="21"/>
      <c r="K53" s="21"/>
      <c r="L53" s="21"/>
      <c r="M53" s="21"/>
      <c r="N53" s="21"/>
      <c r="O53" s="21"/>
      <c r="P53" s="21" t="s">
        <v>816</v>
      </c>
      <c r="Q53" s="21"/>
      <c r="R53" s="21"/>
      <c r="S53" s="21"/>
      <c r="T53" s="21"/>
      <c r="U53" s="21">
        <v>1</v>
      </c>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row>
    <row r="54" spans="1:52" ht="47.25">
      <c r="A54" s="176" t="s">
        <v>510</v>
      </c>
      <c r="B54" s="177" t="s">
        <v>682</v>
      </c>
      <c r="C54" s="229" t="s">
        <v>586</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row>
    <row r="55" spans="1:52" ht="31.5">
      <c r="A55" s="176" t="s">
        <v>560</v>
      </c>
      <c r="B55" s="177" t="s">
        <v>683</v>
      </c>
      <c r="C55" s="229" t="s">
        <v>586</v>
      </c>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row>
    <row r="56" spans="1:52" ht="47.25">
      <c r="A56" s="29" t="s">
        <v>753</v>
      </c>
      <c r="B56" s="272" t="s">
        <v>703</v>
      </c>
      <c r="C56" s="52" t="s">
        <v>785</v>
      </c>
      <c r="D56" s="21"/>
      <c r="E56" s="21"/>
      <c r="F56" s="21"/>
      <c r="G56" s="21"/>
      <c r="H56" s="21"/>
      <c r="I56" s="21"/>
      <c r="J56" s="21"/>
      <c r="K56" s="21"/>
      <c r="L56" s="21"/>
      <c r="M56" s="21"/>
      <c r="N56" s="21"/>
      <c r="O56" s="21"/>
      <c r="P56" s="21"/>
      <c r="Q56" s="21"/>
      <c r="R56" s="21"/>
      <c r="S56" s="21"/>
      <c r="T56" s="21"/>
      <c r="U56" s="21"/>
      <c r="V56" s="21"/>
      <c r="W56" s="21"/>
      <c r="X56" s="21"/>
      <c r="Y56" s="21"/>
      <c r="Z56" s="21"/>
      <c r="AA56" s="21"/>
      <c r="AB56" s="21" t="s">
        <v>816</v>
      </c>
      <c r="AC56" s="21"/>
      <c r="AD56" s="21"/>
      <c r="AE56" s="253">
        <v>1</v>
      </c>
      <c r="AF56" s="21"/>
      <c r="AG56" s="21"/>
      <c r="AH56" s="21"/>
      <c r="AI56" s="21"/>
      <c r="AJ56" s="21"/>
      <c r="AK56" s="21"/>
      <c r="AL56" s="21"/>
      <c r="AM56" s="21"/>
      <c r="AN56" s="21"/>
      <c r="AO56" s="21"/>
      <c r="AP56" s="21"/>
      <c r="AQ56" s="21"/>
      <c r="AR56" s="21"/>
      <c r="AS56" s="21"/>
      <c r="AT56" s="21"/>
      <c r="AU56" s="21"/>
      <c r="AV56" s="21"/>
      <c r="AW56" s="21"/>
      <c r="AX56" s="21"/>
      <c r="AY56" s="21"/>
      <c r="AZ56" s="21"/>
    </row>
    <row r="57" spans="1:52" ht="63">
      <c r="A57" s="29" t="s">
        <v>754</v>
      </c>
      <c r="B57" s="277" t="s">
        <v>705</v>
      </c>
      <c r="C57" s="52" t="s">
        <v>786</v>
      </c>
      <c r="D57" s="21"/>
      <c r="E57" s="21"/>
      <c r="F57" s="21"/>
      <c r="G57" s="21"/>
      <c r="H57" s="21"/>
      <c r="I57" s="21"/>
      <c r="J57" s="21"/>
      <c r="K57" s="21"/>
      <c r="L57" s="21"/>
      <c r="M57" s="21"/>
      <c r="N57" s="21"/>
      <c r="O57" s="21"/>
      <c r="P57" s="21"/>
      <c r="Q57" s="21"/>
      <c r="R57" s="21"/>
      <c r="S57" s="21"/>
      <c r="T57" s="21"/>
      <c r="U57" s="21"/>
      <c r="V57" s="21"/>
      <c r="W57" s="21"/>
      <c r="X57" s="21"/>
      <c r="Y57" s="21"/>
      <c r="Z57" s="21"/>
      <c r="AA57" s="21"/>
      <c r="AB57" s="21" t="s">
        <v>816</v>
      </c>
      <c r="AC57" s="21"/>
      <c r="AD57" s="21"/>
      <c r="AE57" s="253">
        <v>1.2</v>
      </c>
      <c r="AF57" s="21"/>
      <c r="AG57" s="21"/>
      <c r="AH57" s="21"/>
      <c r="AI57" s="21"/>
      <c r="AJ57" s="21"/>
      <c r="AK57" s="21"/>
      <c r="AL57" s="21"/>
      <c r="AM57" s="21"/>
      <c r="AN57" s="21"/>
      <c r="AO57" s="21"/>
      <c r="AP57" s="21"/>
      <c r="AQ57" s="21"/>
      <c r="AR57" s="21"/>
      <c r="AS57" s="21"/>
      <c r="AT57" s="21"/>
      <c r="AU57" s="21"/>
      <c r="AV57" s="21"/>
      <c r="AW57" s="21"/>
      <c r="AX57" s="21"/>
      <c r="AY57" s="21"/>
      <c r="AZ57" s="21"/>
    </row>
    <row r="58" spans="1:52" ht="63">
      <c r="A58" s="29" t="s">
        <v>755</v>
      </c>
      <c r="B58" s="277" t="s">
        <v>704</v>
      </c>
      <c r="C58" s="52" t="s">
        <v>787</v>
      </c>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t="s">
        <v>816</v>
      </c>
      <c r="AO58" s="21"/>
      <c r="AP58" s="21"/>
      <c r="AQ58" s="253">
        <v>2.1</v>
      </c>
      <c r="AR58" s="21"/>
      <c r="AS58" s="21"/>
      <c r="AT58" s="21"/>
      <c r="AU58" s="21"/>
      <c r="AV58" s="21"/>
      <c r="AW58" s="21"/>
      <c r="AX58" s="21"/>
      <c r="AY58" s="21"/>
      <c r="AZ58" s="21"/>
    </row>
    <row r="59" spans="1:52" ht="47.25">
      <c r="A59" s="29" t="s">
        <v>756</v>
      </c>
      <c r="B59" s="272" t="s">
        <v>706</v>
      </c>
      <c r="C59" s="52" t="s">
        <v>788</v>
      </c>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t="s">
        <v>816</v>
      </c>
      <c r="AO59" s="21"/>
      <c r="AP59" s="21"/>
      <c r="AQ59" s="253">
        <v>0.35</v>
      </c>
      <c r="AR59" s="21"/>
      <c r="AS59" s="21"/>
      <c r="AT59" s="21"/>
      <c r="AU59" s="21"/>
      <c r="AV59" s="21"/>
      <c r="AW59" s="21"/>
      <c r="AX59" s="21"/>
      <c r="AY59" s="21"/>
      <c r="AZ59" s="21"/>
    </row>
    <row r="60" spans="1:52">
      <c r="A60" s="174"/>
      <c r="B60" s="191" t="s">
        <v>663</v>
      </c>
      <c r="C60" s="229" t="s">
        <v>586</v>
      </c>
      <c r="D60" s="21"/>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row>
    <row r="61" spans="1:52" ht="47.25">
      <c r="A61" s="176" t="s">
        <v>504</v>
      </c>
      <c r="B61" s="177" t="s">
        <v>681</v>
      </c>
      <c r="C61" s="229" t="s">
        <v>586</v>
      </c>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row>
    <row r="62" spans="1:52" ht="47.25">
      <c r="A62" s="176" t="s">
        <v>510</v>
      </c>
      <c r="B62" s="177" t="s">
        <v>682</v>
      </c>
      <c r="C62" s="229" t="s">
        <v>586</v>
      </c>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row>
    <row r="63" spans="1:52" ht="31.5">
      <c r="A63" s="176" t="s">
        <v>560</v>
      </c>
      <c r="B63" s="177" t="s">
        <v>683</v>
      </c>
      <c r="C63" s="229" t="s">
        <v>586</v>
      </c>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row>
    <row r="64" spans="1:52" ht="47.25">
      <c r="A64" s="29" t="s">
        <v>753</v>
      </c>
      <c r="B64" s="186" t="s">
        <v>707</v>
      </c>
      <c r="C64" s="52" t="s">
        <v>789</v>
      </c>
      <c r="D64" s="21"/>
      <c r="E64" s="21"/>
      <c r="F64" s="21"/>
      <c r="G64" s="21"/>
      <c r="H64" s="21"/>
      <c r="I64" s="21"/>
      <c r="J64" s="21"/>
      <c r="K64" s="21"/>
      <c r="L64" s="21"/>
      <c r="M64" s="21"/>
      <c r="N64" s="21"/>
      <c r="O64" s="21"/>
      <c r="P64" s="21"/>
      <c r="Q64" s="21"/>
      <c r="R64" s="21"/>
      <c r="S64" s="21"/>
      <c r="T64" s="21"/>
      <c r="U64" s="21"/>
      <c r="V64" s="21"/>
      <c r="W64" s="21"/>
      <c r="X64" s="21"/>
      <c r="Y64" s="21"/>
      <c r="Z64" s="21"/>
      <c r="AA64" s="21"/>
      <c r="AB64" s="21" t="s">
        <v>816</v>
      </c>
      <c r="AC64" s="21"/>
      <c r="AD64" s="21"/>
      <c r="AE64" s="253">
        <v>2.76</v>
      </c>
      <c r="AF64" s="21"/>
      <c r="AG64" s="21"/>
      <c r="AH64" s="21"/>
      <c r="AI64" s="21"/>
      <c r="AJ64" s="21"/>
      <c r="AK64" s="21"/>
      <c r="AL64" s="21"/>
      <c r="AM64" s="21"/>
      <c r="AN64" s="21"/>
      <c r="AO64" s="21"/>
      <c r="AP64" s="21"/>
      <c r="AQ64" s="21"/>
      <c r="AR64" s="21"/>
      <c r="AS64" s="21"/>
      <c r="AT64" s="21"/>
      <c r="AU64" s="21"/>
      <c r="AV64" s="21"/>
      <c r="AW64" s="21"/>
      <c r="AX64" s="21"/>
      <c r="AY64" s="21"/>
      <c r="AZ64" s="21"/>
    </row>
    <row r="65" spans="1:52" ht="47.25">
      <c r="A65" s="29" t="s">
        <v>754</v>
      </c>
      <c r="B65" s="186" t="s">
        <v>708</v>
      </c>
      <c r="C65" s="52" t="s">
        <v>790</v>
      </c>
      <c r="D65" s="21"/>
      <c r="E65" s="21"/>
      <c r="F65" s="21"/>
      <c r="G65" s="21"/>
      <c r="H65" s="21"/>
      <c r="I65" s="21"/>
      <c r="J65" s="21"/>
      <c r="K65" s="21"/>
      <c r="L65" s="21"/>
      <c r="M65" s="21"/>
      <c r="N65" s="21"/>
      <c r="O65" s="21"/>
      <c r="P65" s="21"/>
      <c r="Q65" s="21"/>
      <c r="R65" s="21"/>
      <c r="S65" s="21"/>
      <c r="T65" s="21"/>
      <c r="U65" s="21"/>
      <c r="V65" s="21"/>
      <c r="W65" s="21"/>
      <c r="X65" s="21"/>
      <c r="Y65" s="21"/>
      <c r="Z65" s="21"/>
      <c r="AA65" s="21"/>
      <c r="AB65" s="21" t="s">
        <v>816</v>
      </c>
      <c r="AC65" s="21"/>
      <c r="AD65" s="21"/>
      <c r="AE65" s="253">
        <v>2.48</v>
      </c>
      <c r="AF65" s="21"/>
      <c r="AG65" s="21"/>
      <c r="AH65" s="21"/>
      <c r="AI65" s="21"/>
      <c r="AJ65" s="21"/>
      <c r="AK65" s="21"/>
      <c r="AL65" s="21"/>
      <c r="AM65" s="21"/>
      <c r="AN65" s="21"/>
      <c r="AO65" s="21"/>
      <c r="AP65" s="21"/>
      <c r="AQ65" s="21"/>
      <c r="AR65" s="21"/>
      <c r="AS65" s="21"/>
      <c r="AT65" s="21"/>
      <c r="AU65" s="21"/>
      <c r="AV65" s="21"/>
      <c r="AW65" s="21"/>
      <c r="AX65" s="21"/>
      <c r="AY65" s="21"/>
      <c r="AZ65" s="21"/>
    </row>
    <row r="66" spans="1:52" ht="47.25">
      <c r="A66" s="176" t="s">
        <v>511</v>
      </c>
      <c r="B66" s="177" t="s">
        <v>685</v>
      </c>
      <c r="C66" s="229" t="s">
        <v>586</v>
      </c>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row>
    <row r="67" spans="1:52" ht="47.25">
      <c r="A67" s="176" t="s">
        <v>567</v>
      </c>
      <c r="B67" s="177" t="s">
        <v>684</v>
      </c>
      <c r="C67" s="229" t="s">
        <v>586</v>
      </c>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row>
    <row r="68" spans="1:52" ht="63">
      <c r="A68" s="29" t="s">
        <v>776</v>
      </c>
      <c r="B68" s="186" t="s">
        <v>709</v>
      </c>
      <c r="C68" s="52" t="s">
        <v>790</v>
      </c>
      <c r="D68" s="21"/>
      <c r="E68" s="21"/>
      <c r="F68" s="21"/>
      <c r="G68" s="21"/>
      <c r="H68" s="21"/>
      <c r="I68" s="21"/>
      <c r="J68" s="21"/>
      <c r="K68" s="21"/>
      <c r="L68" s="21"/>
      <c r="M68" s="21"/>
      <c r="N68" s="21"/>
      <c r="O68" s="21"/>
      <c r="P68" s="21"/>
      <c r="Q68" s="21"/>
      <c r="R68" s="21"/>
      <c r="S68" s="21"/>
      <c r="T68" s="21"/>
      <c r="U68" s="21"/>
      <c r="V68" s="21"/>
      <c r="W68" s="21"/>
      <c r="X68" s="21"/>
      <c r="Y68" s="21"/>
      <c r="Z68" s="21"/>
      <c r="AA68" s="21"/>
      <c r="AB68" s="21" t="s">
        <v>816</v>
      </c>
      <c r="AC68" s="21"/>
      <c r="AD68" s="21"/>
      <c r="AE68" s="21"/>
      <c r="AF68" s="21"/>
      <c r="AG68" s="21">
        <v>1</v>
      </c>
      <c r="AH68" s="21"/>
      <c r="AI68" s="21"/>
      <c r="AJ68" s="21"/>
      <c r="AK68" s="21"/>
      <c r="AL68" s="21"/>
      <c r="AM68" s="21"/>
      <c r="AN68" s="21"/>
      <c r="AO68" s="21"/>
      <c r="AP68" s="21"/>
      <c r="AQ68" s="21"/>
      <c r="AR68" s="21"/>
      <c r="AS68" s="21"/>
      <c r="AT68" s="21"/>
      <c r="AU68" s="21"/>
      <c r="AV68" s="21"/>
      <c r="AW68" s="21"/>
      <c r="AX68" s="21"/>
      <c r="AY68" s="21"/>
      <c r="AZ68" s="21"/>
    </row>
    <row r="69" spans="1:52">
      <c r="A69" s="174"/>
      <c r="B69" s="278" t="s">
        <v>666</v>
      </c>
      <c r="C69" s="229" t="s">
        <v>586</v>
      </c>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row>
    <row r="70" spans="1:52" ht="47.25">
      <c r="A70" s="176" t="s">
        <v>504</v>
      </c>
      <c r="B70" s="177" t="s">
        <v>681</v>
      </c>
      <c r="C70" s="229" t="s">
        <v>586</v>
      </c>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row>
    <row r="71" spans="1:52" ht="78.75">
      <c r="A71" s="176" t="s">
        <v>509</v>
      </c>
      <c r="B71" s="177" t="s">
        <v>686</v>
      </c>
      <c r="C71" s="229" t="s">
        <v>586</v>
      </c>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row>
    <row r="72" spans="1:52" ht="78.75">
      <c r="A72" s="176" t="s">
        <v>557</v>
      </c>
      <c r="B72" s="177" t="s">
        <v>687</v>
      </c>
      <c r="C72" s="229" t="s">
        <v>586</v>
      </c>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row>
    <row r="73" spans="1:52" ht="63">
      <c r="A73" s="29" t="s">
        <v>777</v>
      </c>
      <c r="B73" s="277" t="s">
        <v>722</v>
      </c>
      <c r="C73" s="52" t="s">
        <v>791</v>
      </c>
      <c r="D73" s="21"/>
      <c r="E73" s="21"/>
      <c r="F73" s="21"/>
      <c r="G73" s="21"/>
      <c r="H73" s="21"/>
      <c r="I73" s="21"/>
      <c r="J73" s="21"/>
      <c r="K73" s="21"/>
      <c r="L73" s="21"/>
      <c r="M73" s="21"/>
      <c r="N73" s="21"/>
      <c r="O73" s="21"/>
      <c r="P73" s="21" t="s">
        <v>816</v>
      </c>
      <c r="Q73" s="21"/>
      <c r="R73" s="21"/>
      <c r="S73" s="21"/>
      <c r="T73" s="21"/>
      <c r="U73" s="253">
        <v>4</v>
      </c>
      <c r="V73" s="21"/>
      <c r="W73" s="21"/>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row>
    <row r="74" spans="1:52" ht="110.25">
      <c r="A74" s="29" t="s">
        <v>778</v>
      </c>
      <c r="B74" s="277" t="s">
        <v>724</v>
      </c>
      <c r="C74" s="52" t="s">
        <v>792</v>
      </c>
      <c r="D74" s="21"/>
      <c r="E74" s="21"/>
      <c r="F74" s="21"/>
      <c r="G74" s="21"/>
      <c r="H74" s="21"/>
      <c r="I74" s="21"/>
      <c r="J74" s="21"/>
      <c r="K74" s="21"/>
      <c r="L74" s="21"/>
      <c r="M74" s="21"/>
      <c r="N74" s="21"/>
      <c r="O74" s="21"/>
      <c r="P74" s="21" t="s">
        <v>816</v>
      </c>
      <c r="Q74" s="21"/>
      <c r="R74" s="21"/>
      <c r="S74" s="21"/>
      <c r="T74" s="21"/>
      <c r="U74" s="253">
        <v>3</v>
      </c>
      <c r="V74" s="21"/>
      <c r="W74" s="21"/>
      <c r="X74" s="21"/>
      <c r="Y74" s="21"/>
      <c r="Z74" s="21"/>
      <c r="AA74" s="21"/>
      <c r="AB74" s="21"/>
      <c r="AC74" s="21"/>
      <c r="AD74" s="21"/>
      <c r="AE74" s="21"/>
      <c r="AF74" s="21"/>
      <c r="AG74" s="21"/>
      <c r="AH74" s="21"/>
      <c r="AI74" s="21"/>
      <c r="AJ74" s="21"/>
      <c r="AK74" s="21"/>
      <c r="AL74" s="21"/>
      <c r="AM74" s="21"/>
      <c r="AN74" s="21" t="s">
        <v>816</v>
      </c>
      <c r="AO74" s="21"/>
      <c r="AP74" s="21"/>
      <c r="AQ74" s="21"/>
      <c r="AR74" s="21"/>
      <c r="AS74" s="253">
        <v>16</v>
      </c>
      <c r="AT74" s="21"/>
      <c r="AU74" s="21"/>
      <c r="AV74" s="21"/>
      <c r="AW74" s="21"/>
      <c r="AX74" s="21"/>
      <c r="AY74" s="21"/>
      <c r="AZ74" s="21"/>
    </row>
    <row r="75" spans="1:52" ht="94.5">
      <c r="A75" s="29" t="s">
        <v>797</v>
      </c>
      <c r="B75" s="277" t="s">
        <v>725</v>
      </c>
      <c r="C75" s="52" t="s">
        <v>793</v>
      </c>
      <c r="D75" s="21"/>
      <c r="E75" s="21"/>
      <c r="F75" s="21"/>
      <c r="G75" s="21"/>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t="s">
        <v>816</v>
      </c>
      <c r="AO75" s="21"/>
      <c r="AP75" s="21"/>
      <c r="AQ75" s="21"/>
      <c r="AR75" s="21"/>
      <c r="AS75" s="253">
        <v>5</v>
      </c>
      <c r="AT75" s="21"/>
      <c r="AU75" s="21"/>
      <c r="AV75" s="21"/>
      <c r="AW75" s="21"/>
      <c r="AX75" s="21"/>
      <c r="AY75" s="21"/>
      <c r="AZ75" s="21"/>
    </row>
    <row r="76" spans="1:52" ht="63">
      <c r="A76" s="29" t="s">
        <v>798</v>
      </c>
      <c r="B76" s="277" t="s">
        <v>723</v>
      </c>
      <c r="C76" s="52" t="s">
        <v>794</v>
      </c>
      <c r="D76" s="21"/>
      <c r="E76" s="21"/>
      <c r="F76" s="21"/>
      <c r="G76" s="21"/>
      <c r="H76" s="21"/>
      <c r="I76" s="21"/>
      <c r="J76" s="21"/>
      <c r="K76" s="21"/>
      <c r="L76" s="21"/>
      <c r="M76" s="21"/>
      <c r="N76" s="21"/>
      <c r="O76" s="21"/>
      <c r="P76" s="21" t="s">
        <v>816</v>
      </c>
      <c r="Q76" s="21"/>
      <c r="R76" s="21"/>
      <c r="S76" s="21"/>
      <c r="T76" s="21"/>
      <c r="U76" s="253">
        <v>2</v>
      </c>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row>
    <row r="77" spans="1:52" ht="94.5">
      <c r="A77" s="29" t="s">
        <v>799</v>
      </c>
      <c r="B77" s="277" t="s">
        <v>737</v>
      </c>
      <c r="C77" s="52" t="s">
        <v>795</v>
      </c>
      <c r="D77" s="21"/>
      <c r="E77" s="21"/>
      <c r="F77" s="21"/>
      <c r="G77" s="21"/>
      <c r="H77" s="21"/>
      <c r="I77" s="21"/>
      <c r="J77" s="21"/>
      <c r="K77" s="21"/>
      <c r="L77" s="21"/>
      <c r="M77" s="21"/>
      <c r="N77" s="21"/>
      <c r="O77" s="21"/>
      <c r="P77" s="21" t="s">
        <v>816</v>
      </c>
      <c r="Q77" s="21"/>
      <c r="R77" s="21"/>
      <c r="S77" s="21"/>
      <c r="T77" s="21"/>
      <c r="U77" s="253">
        <v>6</v>
      </c>
      <c r="V77" s="21"/>
      <c r="W77" s="21"/>
      <c r="X77" s="21"/>
      <c r="Y77" s="21"/>
      <c r="Z77" s="21"/>
      <c r="AA77" s="21"/>
      <c r="AB77" s="21" t="s">
        <v>816</v>
      </c>
      <c r="AC77" s="21"/>
      <c r="AD77" s="21"/>
      <c r="AE77" s="21"/>
      <c r="AF77" s="21"/>
      <c r="AG77" s="253">
        <v>6</v>
      </c>
      <c r="AH77" s="21"/>
      <c r="AI77" s="21"/>
      <c r="AJ77" s="21"/>
      <c r="AK77" s="21"/>
      <c r="AL77" s="21"/>
      <c r="AM77" s="21"/>
      <c r="AN77" s="21" t="s">
        <v>816</v>
      </c>
      <c r="AO77" s="21"/>
      <c r="AP77" s="21"/>
      <c r="AQ77" s="21"/>
      <c r="AR77" s="21"/>
      <c r="AS77" s="253">
        <v>6</v>
      </c>
      <c r="AT77" s="21"/>
      <c r="AU77" s="21"/>
      <c r="AV77" s="21"/>
      <c r="AW77" s="21"/>
      <c r="AX77" s="21"/>
      <c r="AY77" s="21"/>
      <c r="AZ77" s="21"/>
    </row>
    <row r="78" spans="1:52" ht="94.5">
      <c r="A78" s="29" t="s">
        <v>800</v>
      </c>
      <c r="B78" s="277" t="s">
        <v>721</v>
      </c>
      <c r="C78" s="52" t="s">
        <v>796</v>
      </c>
      <c r="D78" s="21"/>
      <c r="E78" s="21"/>
      <c r="F78" s="21"/>
      <c r="G78" s="21"/>
      <c r="H78" s="21"/>
      <c r="I78" s="21"/>
      <c r="J78" s="21"/>
      <c r="K78" s="21"/>
      <c r="L78" s="21"/>
      <c r="M78" s="21"/>
      <c r="N78" s="21"/>
      <c r="O78" s="21"/>
      <c r="P78" s="21" t="s">
        <v>816</v>
      </c>
      <c r="Q78" s="21"/>
      <c r="R78" s="21"/>
      <c r="S78" s="21"/>
      <c r="T78" s="21"/>
      <c r="U78" s="253">
        <v>6</v>
      </c>
      <c r="V78" s="21"/>
      <c r="W78" s="21"/>
      <c r="X78" s="21"/>
      <c r="Y78" s="21"/>
      <c r="Z78" s="21"/>
      <c r="AA78" s="21"/>
      <c r="AB78" s="21"/>
      <c r="AC78" s="21"/>
      <c r="AD78" s="21"/>
      <c r="AE78" s="21"/>
      <c r="AF78" s="21"/>
      <c r="AG78" s="21"/>
      <c r="AH78" s="21"/>
      <c r="AI78" s="21"/>
      <c r="AJ78" s="21"/>
      <c r="AK78" s="21"/>
      <c r="AL78" s="21"/>
      <c r="AM78" s="21"/>
      <c r="AN78" s="21" t="s">
        <v>816</v>
      </c>
      <c r="AO78" s="21"/>
      <c r="AP78" s="21"/>
      <c r="AQ78" s="21"/>
      <c r="AR78" s="21"/>
      <c r="AS78" s="253">
        <v>4</v>
      </c>
      <c r="AT78" s="21"/>
      <c r="AU78" s="21"/>
      <c r="AV78" s="21"/>
      <c r="AW78" s="21"/>
      <c r="AX78" s="21"/>
      <c r="AY78" s="21"/>
      <c r="AZ78" s="21"/>
    </row>
    <row r="79" spans="1:52" ht="47.25">
      <c r="A79" s="176" t="s">
        <v>510</v>
      </c>
      <c r="B79" s="177" t="s">
        <v>682</v>
      </c>
      <c r="C79" s="229" t="s">
        <v>586</v>
      </c>
      <c r="D79" s="21"/>
      <c r="E79" s="21"/>
      <c r="F79" s="21"/>
      <c r="G79" s="21"/>
      <c r="H79" s="21"/>
      <c r="I79" s="21"/>
      <c r="J79" s="21"/>
      <c r="K79" s="21"/>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row>
    <row r="80" spans="1:52" ht="31.5">
      <c r="A80" s="176" t="s">
        <v>560</v>
      </c>
      <c r="B80" s="177" t="s">
        <v>683</v>
      </c>
      <c r="C80" s="229" t="s">
        <v>586</v>
      </c>
      <c r="D80" s="21"/>
      <c r="E80" s="21"/>
      <c r="F80" s="21"/>
      <c r="G80" s="21"/>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row>
    <row r="81" spans="1:52" ht="47.25">
      <c r="A81" s="29" t="s">
        <v>753</v>
      </c>
      <c r="B81" s="277" t="s">
        <v>710</v>
      </c>
      <c r="C81" s="52" t="s">
        <v>801</v>
      </c>
      <c r="D81" s="21"/>
      <c r="E81" s="21"/>
      <c r="F81" s="21"/>
      <c r="G81" s="21"/>
      <c r="H81" s="21"/>
      <c r="I81" s="21"/>
      <c r="J81" s="21"/>
      <c r="K81" s="21"/>
      <c r="L81" s="21"/>
      <c r="M81" s="21"/>
      <c r="N81" s="21"/>
      <c r="O81" s="21"/>
      <c r="P81" s="21"/>
      <c r="Q81" s="21"/>
      <c r="R81" s="21"/>
      <c r="S81" s="21"/>
      <c r="T81" s="21"/>
      <c r="U81" s="21"/>
      <c r="V81" s="21"/>
      <c r="W81" s="21"/>
      <c r="X81" s="21"/>
      <c r="Y81" s="21"/>
      <c r="Z81" s="21"/>
      <c r="AA81" s="21"/>
      <c r="AB81" s="21" t="s">
        <v>816</v>
      </c>
      <c r="AC81" s="21"/>
      <c r="AD81" s="21"/>
      <c r="AE81" s="253">
        <v>1.4</v>
      </c>
      <c r="AF81" s="21"/>
      <c r="AG81" s="21"/>
      <c r="AH81" s="21"/>
      <c r="AI81" s="21"/>
      <c r="AJ81" s="21"/>
      <c r="AK81" s="21"/>
      <c r="AL81" s="21"/>
      <c r="AM81" s="21"/>
      <c r="AN81" s="21"/>
      <c r="AO81" s="21"/>
      <c r="AP81" s="21"/>
      <c r="AQ81" s="21"/>
      <c r="AR81" s="21"/>
      <c r="AS81" s="21"/>
      <c r="AT81" s="21"/>
      <c r="AU81" s="21"/>
      <c r="AV81" s="21"/>
      <c r="AW81" s="21"/>
      <c r="AX81" s="21"/>
      <c r="AY81" s="21"/>
      <c r="AZ81" s="21"/>
    </row>
    <row r="82" spans="1:52" ht="47.25">
      <c r="A82" s="29" t="s">
        <v>754</v>
      </c>
      <c r="B82" s="277" t="s">
        <v>711</v>
      </c>
      <c r="C82" s="52" t="s">
        <v>802</v>
      </c>
      <c r="D82" s="21"/>
      <c r="E82" s="21"/>
      <c r="F82" s="21"/>
      <c r="G82" s="21"/>
      <c r="H82" s="21"/>
      <c r="I82" s="21"/>
      <c r="J82" s="21"/>
      <c r="K82" s="21"/>
      <c r="L82" s="21"/>
      <c r="M82" s="21"/>
      <c r="N82" s="21"/>
      <c r="O82" s="21"/>
      <c r="P82" s="21"/>
      <c r="Q82" s="21"/>
      <c r="R82" s="21"/>
      <c r="S82" s="21"/>
      <c r="T82" s="21"/>
      <c r="U82" s="21"/>
      <c r="V82" s="21"/>
      <c r="W82" s="21"/>
      <c r="X82" s="21"/>
      <c r="Y82" s="21"/>
      <c r="Z82" s="21"/>
      <c r="AA82" s="21"/>
      <c r="AB82" s="21" t="s">
        <v>816</v>
      </c>
      <c r="AC82" s="21"/>
      <c r="AD82" s="21"/>
      <c r="AE82" s="253">
        <v>1.3640000000000001</v>
      </c>
      <c r="AF82" s="21"/>
      <c r="AG82" s="21"/>
      <c r="AH82" s="21"/>
      <c r="AI82" s="21"/>
      <c r="AJ82" s="21"/>
      <c r="AK82" s="21"/>
      <c r="AL82" s="21"/>
      <c r="AM82" s="21"/>
      <c r="AN82" s="21"/>
      <c r="AO82" s="21"/>
      <c r="AP82" s="21"/>
      <c r="AQ82" s="21"/>
      <c r="AR82" s="21"/>
      <c r="AS82" s="21"/>
      <c r="AT82" s="21"/>
      <c r="AU82" s="21"/>
      <c r="AV82" s="21"/>
      <c r="AW82" s="21"/>
      <c r="AX82" s="21"/>
      <c r="AY82" s="21"/>
      <c r="AZ82" s="21"/>
    </row>
    <row r="83" spans="1:52" ht="47.25">
      <c r="A83" s="29" t="s">
        <v>755</v>
      </c>
      <c r="B83" s="277" t="s">
        <v>712</v>
      </c>
      <c r="C83" s="52" t="s">
        <v>803</v>
      </c>
      <c r="D83" s="21"/>
      <c r="E83" s="21"/>
      <c r="F83" s="21"/>
      <c r="G83" s="21"/>
      <c r="H83" s="21"/>
      <c r="I83" s="21"/>
      <c r="J83" s="21"/>
      <c r="K83" s="21"/>
      <c r="L83" s="21"/>
      <c r="M83" s="21"/>
      <c r="N83" s="21"/>
      <c r="O83" s="21"/>
      <c r="P83" s="21"/>
      <c r="Q83" s="21"/>
      <c r="R83" s="21"/>
      <c r="S83" s="21"/>
      <c r="T83" s="21"/>
      <c r="U83" s="21"/>
      <c r="V83" s="21"/>
      <c r="W83" s="21"/>
      <c r="X83" s="21"/>
      <c r="Y83" s="21"/>
      <c r="Z83" s="21"/>
      <c r="AA83" s="21"/>
      <c r="AB83" s="21" t="s">
        <v>816</v>
      </c>
      <c r="AC83" s="21"/>
      <c r="AD83" s="21"/>
      <c r="AE83" s="253">
        <v>0.76</v>
      </c>
      <c r="AF83" s="21"/>
      <c r="AG83" s="21"/>
      <c r="AH83" s="21"/>
      <c r="AI83" s="21"/>
      <c r="AJ83" s="21"/>
      <c r="AK83" s="21"/>
      <c r="AL83" s="21"/>
      <c r="AM83" s="21"/>
      <c r="AN83" s="21"/>
      <c r="AO83" s="21"/>
      <c r="AP83" s="21"/>
      <c r="AQ83" s="21"/>
      <c r="AR83" s="21"/>
      <c r="AS83" s="21"/>
      <c r="AT83" s="21"/>
      <c r="AU83" s="21"/>
      <c r="AV83" s="21"/>
      <c r="AW83" s="21"/>
      <c r="AX83" s="21"/>
      <c r="AY83" s="21"/>
      <c r="AZ83" s="21"/>
    </row>
    <row r="84" spans="1:52" ht="63">
      <c r="A84" s="29" t="s">
        <v>756</v>
      </c>
      <c r="B84" s="277" t="s">
        <v>713</v>
      </c>
      <c r="C84" s="52" t="s">
        <v>804</v>
      </c>
      <c r="D84" s="21"/>
      <c r="E84" s="21"/>
      <c r="F84" s="21"/>
      <c r="G84" s="21"/>
      <c r="H84" s="21"/>
      <c r="I84" s="21"/>
      <c r="J84" s="21"/>
      <c r="K84" s="21"/>
      <c r="L84" s="21"/>
      <c r="M84" s="21"/>
      <c r="N84" s="21"/>
      <c r="O84" s="21"/>
      <c r="P84" s="21"/>
      <c r="Q84" s="21"/>
      <c r="R84" s="21"/>
      <c r="S84" s="21"/>
      <c r="T84" s="21"/>
      <c r="U84" s="21"/>
      <c r="V84" s="21"/>
      <c r="W84" s="21"/>
      <c r="X84" s="21"/>
      <c r="Y84" s="21"/>
      <c r="Z84" s="21"/>
      <c r="AA84" s="21"/>
      <c r="AB84" s="21" t="s">
        <v>816</v>
      </c>
      <c r="AC84" s="21"/>
      <c r="AD84" s="21"/>
      <c r="AE84" s="253">
        <v>2.5</v>
      </c>
      <c r="AF84" s="21"/>
      <c r="AG84" s="21"/>
      <c r="AH84" s="21"/>
      <c r="AI84" s="21"/>
      <c r="AJ84" s="21"/>
      <c r="AK84" s="21"/>
      <c r="AL84" s="21"/>
      <c r="AM84" s="21"/>
      <c r="AN84" s="21"/>
      <c r="AO84" s="21"/>
      <c r="AP84" s="21"/>
      <c r="AQ84" s="21"/>
      <c r="AR84" s="21"/>
      <c r="AS84" s="21"/>
      <c r="AT84" s="21"/>
      <c r="AU84" s="21"/>
      <c r="AV84" s="21"/>
      <c r="AW84" s="21"/>
      <c r="AX84" s="21"/>
      <c r="AY84" s="21"/>
      <c r="AZ84" s="21"/>
    </row>
    <row r="85" spans="1:52" ht="63">
      <c r="A85" s="29" t="s">
        <v>757</v>
      </c>
      <c r="B85" s="277" t="s">
        <v>714</v>
      </c>
      <c r="C85" s="52" t="s">
        <v>805</v>
      </c>
      <c r="D85" s="21"/>
      <c r="E85" s="21"/>
      <c r="F85" s="21"/>
      <c r="G85" s="21"/>
      <c r="H85" s="21"/>
      <c r="I85" s="21"/>
      <c r="J85" s="21"/>
      <c r="K85" s="21"/>
      <c r="L85" s="21"/>
      <c r="M85" s="21"/>
      <c r="N85" s="21"/>
      <c r="O85" s="21"/>
      <c r="P85" s="21"/>
      <c r="Q85" s="21"/>
      <c r="R85" s="21"/>
      <c r="S85" s="21"/>
      <c r="T85" s="21"/>
      <c r="U85" s="21"/>
      <c r="V85" s="21"/>
      <c r="W85" s="21"/>
      <c r="X85" s="21"/>
      <c r="Y85" s="21"/>
      <c r="Z85" s="21"/>
      <c r="AA85" s="21"/>
      <c r="AB85" s="21" t="s">
        <v>816</v>
      </c>
      <c r="AC85" s="21"/>
      <c r="AD85" s="21"/>
      <c r="AE85" s="253">
        <v>3.4</v>
      </c>
      <c r="AF85" s="21"/>
      <c r="AG85" s="21"/>
      <c r="AH85" s="21"/>
      <c r="AI85" s="21"/>
      <c r="AJ85" s="21"/>
      <c r="AK85" s="21"/>
      <c r="AL85" s="21"/>
      <c r="AM85" s="21"/>
      <c r="AN85" s="21"/>
      <c r="AO85" s="21"/>
      <c r="AP85" s="21"/>
      <c r="AQ85" s="21"/>
      <c r="AR85" s="21"/>
      <c r="AS85" s="21"/>
      <c r="AT85" s="21"/>
      <c r="AU85" s="21"/>
      <c r="AV85" s="21"/>
      <c r="AW85" s="21"/>
      <c r="AX85" s="21"/>
      <c r="AY85" s="21"/>
      <c r="AZ85" s="21"/>
    </row>
    <row r="86" spans="1:52" ht="47.25">
      <c r="A86" s="29" t="s">
        <v>758</v>
      </c>
      <c r="B86" s="277" t="s">
        <v>715</v>
      </c>
      <c r="C86" s="52" t="s">
        <v>806</v>
      </c>
      <c r="D86" s="21"/>
      <c r="E86" s="21"/>
      <c r="F86" s="21"/>
      <c r="G86" s="21"/>
      <c r="H86" s="21"/>
      <c r="I86" s="21"/>
      <c r="J86" s="21"/>
      <c r="K86" s="21"/>
      <c r="L86" s="21"/>
      <c r="M86" s="21"/>
      <c r="N86" s="21"/>
      <c r="O86" s="21"/>
      <c r="P86" s="21"/>
      <c r="Q86" s="21"/>
      <c r="R86" s="21"/>
      <c r="S86" s="21"/>
      <c r="T86" s="21"/>
      <c r="U86" s="21"/>
      <c r="V86" s="21"/>
      <c r="W86" s="21"/>
      <c r="X86" s="21"/>
      <c r="Y86" s="21"/>
      <c r="Z86" s="21"/>
      <c r="AA86" s="21"/>
      <c r="AB86" s="21"/>
      <c r="AC86" s="21"/>
      <c r="AD86" s="21"/>
      <c r="AE86" s="21"/>
      <c r="AF86" s="21"/>
      <c r="AG86" s="21"/>
      <c r="AH86" s="21"/>
      <c r="AI86" s="21"/>
      <c r="AJ86" s="21"/>
      <c r="AK86" s="21"/>
      <c r="AL86" s="21"/>
      <c r="AM86" s="21"/>
      <c r="AN86" s="21" t="s">
        <v>816</v>
      </c>
      <c r="AO86" s="21"/>
      <c r="AP86" s="21"/>
      <c r="AQ86" s="253">
        <v>1.45</v>
      </c>
      <c r="AR86" s="21"/>
      <c r="AS86" s="21"/>
      <c r="AT86" s="21"/>
      <c r="AU86" s="21"/>
      <c r="AV86" s="21"/>
      <c r="AW86" s="21"/>
      <c r="AX86" s="21"/>
      <c r="AY86" s="21"/>
      <c r="AZ86" s="21"/>
    </row>
    <row r="87" spans="1:52" ht="47.25">
      <c r="A87" s="29" t="s">
        <v>759</v>
      </c>
      <c r="B87" s="277" t="s">
        <v>716</v>
      </c>
      <c r="C87" s="52" t="s">
        <v>807</v>
      </c>
      <c r="D87" s="21"/>
      <c r="E87" s="21"/>
      <c r="F87" s="21"/>
      <c r="G87" s="21"/>
      <c r="H87" s="21"/>
      <c r="I87" s="21"/>
      <c r="J87" s="21"/>
      <c r="K87" s="21"/>
      <c r="L87" s="21"/>
      <c r="M87" s="21"/>
      <c r="N87" s="21"/>
      <c r="O87" s="21"/>
      <c r="P87" s="21"/>
      <c r="Q87" s="21"/>
      <c r="R87" s="21"/>
      <c r="S87" s="21"/>
      <c r="T87" s="21"/>
      <c r="U87" s="21"/>
      <c r="V87" s="21"/>
      <c r="W87" s="21"/>
      <c r="X87" s="21"/>
      <c r="Y87" s="21"/>
      <c r="Z87" s="21"/>
      <c r="AA87" s="21"/>
      <c r="AB87" s="21"/>
      <c r="AC87" s="21"/>
      <c r="AD87" s="21"/>
      <c r="AE87" s="21"/>
      <c r="AF87" s="21"/>
      <c r="AG87" s="21"/>
      <c r="AH87" s="21"/>
      <c r="AI87" s="21"/>
      <c r="AJ87" s="21"/>
      <c r="AK87" s="21"/>
      <c r="AL87" s="21"/>
      <c r="AM87" s="21"/>
      <c r="AN87" s="21" t="s">
        <v>816</v>
      </c>
      <c r="AO87" s="21"/>
      <c r="AP87" s="21"/>
      <c r="AQ87" s="253">
        <v>1.1000000000000001</v>
      </c>
      <c r="AR87" s="21"/>
      <c r="AS87" s="21"/>
      <c r="AT87" s="21"/>
      <c r="AU87" s="21"/>
      <c r="AV87" s="21"/>
      <c r="AW87" s="21"/>
      <c r="AX87" s="21"/>
      <c r="AY87" s="21"/>
      <c r="AZ87" s="21"/>
    </row>
    <row r="88" spans="1:52" ht="47.25">
      <c r="A88" s="29" t="s">
        <v>760</v>
      </c>
      <c r="B88" s="277" t="s">
        <v>717</v>
      </c>
      <c r="C88" s="52" t="s">
        <v>808</v>
      </c>
      <c r="D88" s="21"/>
      <c r="E88" s="21"/>
      <c r="F88" s="21"/>
      <c r="G88" s="21"/>
      <c r="H88" s="21"/>
      <c r="I88" s="21"/>
      <c r="J88" s="21"/>
      <c r="K88" s="21"/>
      <c r="L88" s="21"/>
      <c r="M88" s="21"/>
      <c r="N88" s="21"/>
      <c r="O88" s="21"/>
      <c r="P88" s="21"/>
      <c r="Q88" s="21"/>
      <c r="R88" s="21"/>
      <c r="S88" s="21"/>
      <c r="T88" s="21"/>
      <c r="U88" s="21"/>
      <c r="V88" s="21"/>
      <c r="W88" s="21"/>
      <c r="X88" s="21"/>
      <c r="Y88" s="21"/>
      <c r="Z88" s="21"/>
      <c r="AA88" s="21"/>
      <c r="AB88" s="21"/>
      <c r="AC88" s="21"/>
      <c r="AD88" s="21"/>
      <c r="AE88" s="21"/>
      <c r="AF88" s="21"/>
      <c r="AG88" s="21"/>
      <c r="AH88" s="21"/>
      <c r="AI88" s="21"/>
      <c r="AJ88" s="21"/>
      <c r="AK88" s="21"/>
      <c r="AL88" s="21"/>
      <c r="AM88" s="21"/>
      <c r="AN88" s="21" t="s">
        <v>816</v>
      </c>
      <c r="AO88" s="21"/>
      <c r="AP88" s="21"/>
      <c r="AQ88" s="253">
        <v>5.52</v>
      </c>
      <c r="AR88" s="21"/>
      <c r="AS88" s="21"/>
      <c r="AT88" s="21"/>
      <c r="AU88" s="21"/>
      <c r="AV88" s="21"/>
      <c r="AW88" s="21"/>
      <c r="AX88" s="21"/>
      <c r="AY88" s="21"/>
      <c r="AZ88" s="21"/>
    </row>
    <row r="89" spans="1:52" ht="47.25">
      <c r="A89" s="29" t="s">
        <v>761</v>
      </c>
      <c r="B89" s="277" t="s">
        <v>718</v>
      </c>
      <c r="C89" s="52" t="s">
        <v>809</v>
      </c>
      <c r="D89" s="21"/>
      <c r="E89" s="21"/>
      <c r="F89" s="21"/>
      <c r="G89" s="21"/>
      <c r="H89" s="21"/>
      <c r="I89" s="21"/>
      <c r="J89" s="21"/>
      <c r="K89" s="21"/>
      <c r="L89" s="21"/>
      <c r="M89" s="21"/>
      <c r="N89" s="21"/>
      <c r="O89" s="21"/>
      <c r="P89" s="21"/>
      <c r="Q89" s="21"/>
      <c r="R89" s="21"/>
      <c r="S89" s="21"/>
      <c r="T89" s="21"/>
      <c r="U89" s="21"/>
      <c r="V89" s="21"/>
      <c r="W89" s="21"/>
      <c r="X89" s="21"/>
      <c r="Y89" s="21"/>
      <c r="Z89" s="21"/>
      <c r="AA89" s="21"/>
      <c r="AB89" s="21" t="s">
        <v>816</v>
      </c>
      <c r="AC89" s="21"/>
      <c r="AD89" s="21"/>
      <c r="AE89" s="253">
        <v>7.7</v>
      </c>
      <c r="AF89" s="21"/>
      <c r="AG89" s="21"/>
      <c r="AH89" s="21"/>
      <c r="AI89" s="21"/>
      <c r="AJ89" s="21"/>
      <c r="AK89" s="21"/>
      <c r="AL89" s="21"/>
      <c r="AM89" s="21"/>
      <c r="AN89" s="21"/>
      <c r="AO89" s="21"/>
      <c r="AP89" s="21"/>
      <c r="AQ89" s="21"/>
      <c r="AR89" s="21"/>
      <c r="AS89" s="21"/>
      <c r="AT89" s="21"/>
      <c r="AU89" s="21"/>
      <c r="AV89" s="21"/>
      <c r="AW89" s="21"/>
      <c r="AX89" s="21"/>
      <c r="AY89" s="21"/>
      <c r="AZ89" s="21"/>
    </row>
    <row r="90" spans="1:52" ht="47.25">
      <c r="A90" s="29" t="s">
        <v>762</v>
      </c>
      <c r="B90" s="277" t="s">
        <v>719</v>
      </c>
      <c r="C90" s="52" t="s">
        <v>810</v>
      </c>
      <c r="D90" s="21"/>
      <c r="E90" s="21"/>
      <c r="F90" s="21"/>
      <c r="G90" s="21"/>
      <c r="H90" s="21"/>
      <c r="I90" s="21"/>
      <c r="J90" s="21"/>
      <c r="K90" s="21"/>
      <c r="L90" s="21"/>
      <c r="M90" s="21"/>
      <c r="N90" s="21"/>
      <c r="O90" s="21"/>
      <c r="P90" s="21"/>
      <c r="Q90" s="21"/>
      <c r="R90" s="21"/>
      <c r="S90" s="21"/>
      <c r="T90" s="21"/>
      <c r="U90" s="21"/>
      <c r="V90" s="21"/>
      <c r="W90" s="21"/>
      <c r="X90" s="21"/>
      <c r="Y90" s="21"/>
      <c r="Z90" s="21"/>
      <c r="AA90" s="21"/>
      <c r="AB90" s="21"/>
      <c r="AC90" s="21"/>
      <c r="AD90" s="21"/>
      <c r="AE90" s="21"/>
      <c r="AF90" s="21"/>
      <c r="AG90" s="21"/>
      <c r="AH90" s="21"/>
      <c r="AI90" s="21"/>
      <c r="AJ90" s="21"/>
      <c r="AK90" s="21"/>
      <c r="AL90" s="21"/>
      <c r="AM90" s="21"/>
      <c r="AN90" s="21" t="s">
        <v>816</v>
      </c>
      <c r="AO90" s="21"/>
      <c r="AP90" s="21"/>
      <c r="AQ90" s="253">
        <v>4.7560000000000002</v>
      </c>
      <c r="AR90" s="21"/>
      <c r="AS90" s="21"/>
      <c r="AT90" s="21"/>
      <c r="AU90" s="21"/>
      <c r="AV90" s="21"/>
      <c r="AW90" s="21"/>
      <c r="AX90" s="21"/>
      <c r="AY90" s="21"/>
      <c r="AZ90" s="21"/>
    </row>
  </sheetData>
  <mergeCells count="32">
    <mergeCell ref="D14:O16"/>
    <mergeCell ref="CC17:CI17"/>
    <mergeCell ref="BO15:BU16"/>
    <mergeCell ref="AB17:AG17"/>
    <mergeCell ref="AH17:AM17"/>
    <mergeCell ref="AZ14:AZ18"/>
    <mergeCell ref="P15:AA16"/>
    <mergeCell ref="P14:AY14"/>
    <mergeCell ref="AN15:AY16"/>
    <mergeCell ref="V17:AA17"/>
    <mergeCell ref="CJ17:CP17"/>
    <mergeCell ref="BV15:CB16"/>
    <mergeCell ref="CC15:CI16"/>
    <mergeCell ref="CJ15:CP16"/>
    <mergeCell ref="BO17:BU17"/>
    <mergeCell ref="BV17:CB17"/>
    <mergeCell ref="A4:AZ4"/>
    <mergeCell ref="A11:AZ11"/>
    <mergeCell ref="A13:AY13"/>
    <mergeCell ref="AN17:AS17"/>
    <mergeCell ref="AT17:AY17"/>
    <mergeCell ref="AB15:AM16"/>
    <mergeCell ref="A9:AZ9"/>
    <mergeCell ref="A6:AZ6"/>
    <mergeCell ref="A7:AZ7"/>
    <mergeCell ref="A12:AZ12"/>
    <mergeCell ref="D17:I17"/>
    <mergeCell ref="P17:U17"/>
    <mergeCell ref="J17:O17"/>
    <mergeCell ref="C14:C18"/>
    <mergeCell ref="B14:B18"/>
    <mergeCell ref="A14:A18"/>
  </mergeCells>
  <pageMargins left="0.70866141732283472" right="0.70866141732283472" top="0.74803149606299213" bottom="0.74803149606299213" header="0.31496062992125984" footer="0.31496062992125984"/>
  <pageSetup paperSize="8" scale="12" orientation="landscape" r:id="rId1"/>
</worksheet>
</file>

<file path=xl/worksheets/sheet11.xml><?xml version="1.0" encoding="utf-8"?>
<worksheet xmlns="http://schemas.openxmlformats.org/spreadsheetml/2006/main" xmlns:r="http://schemas.openxmlformats.org/officeDocument/2006/relationships">
  <sheetPr>
    <tabColor rgb="FF00B050"/>
  </sheetPr>
  <dimension ref="A1:CK89"/>
  <sheetViews>
    <sheetView view="pageBreakPreview" topLeftCell="A6" zoomScale="60" zoomScaleNormal="100" workbookViewId="0">
      <selection activeCell="A19" sqref="A19:C89"/>
    </sheetView>
  </sheetViews>
  <sheetFormatPr defaultRowHeight="15.75"/>
  <cols>
    <col min="1" max="1" width="11.375" style="1" customWidth="1"/>
    <col min="2" max="2" width="24.5" style="1" customWidth="1"/>
    <col min="3" max="3" width="13.875" style="1" customWidth="1"/>
    <col min="4" max="87" width="6" style="1" customWidth="1"/>
    <col min="88" max="88" width="23.5" style="1" customWidth="1"/>
    <col min="89" max="98" width="5" style="1" customWidth="1"/>
    <col min="99" max="16384" width="9" style="1"/>
  </cols>
  <sheetData>
    <row r="1" spans="1:89" ht="18.75">
      <c r="AF1" s="2"/>
      <c r="AG1" s="2"/>
      <c r="AH1" s="2"/>
      <c r="AI1" s="2"/>
      <c r="AJ1" s="2"/>
      <c r="AK1" s="2"/>
      <c r="AL1" s="2"/>
      <c r="AM1" s="2"/>
      <c r="AN1" s="2"/>
      <c r="AO1" s="2"/>
      <c r="AP1" s="2"/>
      <c r="AS1" s="25" t="s">
        <v>342</v>
      </c>
    </row>
    <row r="2" spans="1:89" ht="18.75">
      <c r="AF2" s="2"/>
      <c r="AG2" s="2"/>
      <c r="AH2" s="2"/>
      <c r="AI2" s="2"/>
      <c r="AJ2" s="2"/>
      <c r="AK2" s="2"/>
      <c r="AL2" s="2"/>
      <c r="AM2" s="2"/>
      <c r="AN2" s="2"/>
      <c r="AO2" s="2"/>
      <c r="AP2" s="2"/>
      <c r="AS2" s="15" t="s">
        <v>1</v>
      </c>
    </row>
    <row r="3" spans="1:89" ht="18.75">
      <c r="AF3" s="2"/>
      <c r="AG3" s="2"/>
      <c r="AH3" s="2"/>
      <c r="AI3" s="2"/>
      <c r="AJ3" s="2"/>
      <c r="AK3" s="2"/>
      <c r="AL3" s="2"/>
      <c r="AM3" s="2"/>
      <c r="AN3" s="2"/>
      <c r="AO3" s="2"/>
      <c r="AP3" s="2"/>
      <c r="AS3" s="15" t="s">
        <v>259</v>
      </c>
    </row>
    <row r="4" spans="1:89">
      <c r="A4" s="438" t="s">
        <v>390</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c r="AD4" s="438"/>
      <c r="AE4" s="438"/>
      <c r="AF4" s="438"/>
      <c r="AG4" s="438"/>
      <c r="AH4" s="438"/>
      <c r="AI4" s="438"/>
      <c r="AJ4" s="438"/>
      <c r="AK4" s="438"/>
      <c r="AL4" s="438"/>
      <c r="AM4" s="438"/>
      <c r="AN4" s="438"/>
      <c r="AO4" s="438"/>
      <c r="AP4" s="438"/>
      <c r="AQ4" s="438"/>
      <c r="AR4" s="438"/>
      <c r="AS4" s="438"/>
    </row>
    <row r="5" spans="1:89">
      <c r="A5" s="430"/>
      <c r="B5" s="430"/>
      <c r="C5" s="430"/>
      <c r="D5" s="430"/>
      <c r="E5" s="430"/>
      <c r="F5" s="430"/>
      <c r="G5" s="430"/>
      <c r="H5" s="430"/>
      <c r="I5" s="430"/>
      <c r="J5" s="430"/>
      <c r="K5" s="430"/>
      <c r="L5" s="430"/>
      <c r="M5" s="430"/>
      <c r="N5" s="430"/>
      <c r="O5" s="430"/>
      <c r="P5" s="430"/>
      <c r="Q5" s="430"/>
      <c r="R5" s="430"/>
      <c r="S5" s="430"/>
      <c r="T5" s="430"/>
      <c r="U5" s="430"/>
      <c r="V5" s="430"/>
      <c r="W5" s="430"/>
      <c r="X5" s="430"/>
      <c r="Y5" s="430"/>
      <c r="Z5" s="430"/>
      <c r="AA5" s="430"/>
      <c r="AB5" s="430"/>
      <c r="AC5" s="430"/>
      <c r="AD5" s="430"/>
      <c r="AE5" s="430"/>
      <c r="AF5" s="430"/>
      <c r="AG5" s="430"/>
      <c r="AH5" s="430"/>
      <c r="AI5" s="430"/>
      <c r="AJ5" s="430"/>
      <c r="AK5" s="430"/>
      <c r="AL5" s="430"/>
      <c r="AM5" s="430"/>
      <c r="AN5" s="430"/>
      <c r="AO5" s="430"/>
      <c r="AP5" s="430"/>
      <c r="AQ5" s="430"/>
      <c r="AR5" s="430"/>
      <c r="AS5" s="430"/>
      <c r="AT5" s="100"/>
      <c r="AU5" s="100"/>
      <c r="AV5" s="100"/>
      <c r="AW5" s="100"/>
      <c r="AX5" s="100"/>
      <c r="AY5" s="100"/>
      <c r="AZ5" s="100"/>
      <c r="BA5" s="100"/>
      <c r="BB5" s="100"/>
      <c r="BC5" s="100"/>
      <c r="BD5" s="100"/>
      <c r="BE5" s="100"/>
      <c r="BF5" s="100"/>
      <c r="BG5" s="100"/>
      <c r="BH5" s="100"/>
      <c r="BI5" s="100"/>
      <c r="BJ5" s="100"/>
      <c r="BK5" s="100"/>
      <c r="BL5" s="100"/>
      <c r="BM5" s="100"/>
      <c r="BN5" s="100"/>
      <c r="BO5" s="100"/>
      <c r="BP5" s="100"/>
      <c r="BQ5" s="100"/>
      <c r="BR5" s="100"/>
      <c r="BS5" s="100"/>
      <c r="BT5" s="100"/>
      <c r="BU5" s="100"/>
      <c r="BV5" s="100"/>
      <c r="BW5" s="100"/>
      <c r="BX5" s="100"/>
      <c r="BY5" s="100"/>
      <c r="BZ5" s="100"/>
      <c r="CA5" s="100"/>
      <c r="CB5" s="100"/>
      <c r="CC5" s="100"/>
      <c r="CD5" s="100"/>
      <c r="CE5" s="100"/>
      <c r="CF5" s="100"/>
      <c r="CG5" s="100"/>
      <c r="CH5" s="100"/>
      <c r="CI5" s="100"/>
      <c r="CJ5" s="100"/>
    </row>
    <row r="6" spans="1:89" ht="18.75">
      <c r="A6" s="394" t="s">
        <v>172</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c r="AB6" s="394"/>
      <c r="AC6" s="394"/>
      <c r="AD6" s="394"/>
      <c r="AE6" s="394"/>
      <c r="AF6" s="394"/>
      <c r="AG6" s="394"/>
      <c r="AH6" s="394"/>
      <c r="AI6" s="394"/>
      <c r="AJ6" s="394"/>
      <c r="AK6" s="394"/>
      <c r="AL6" s="394"/>
      <c r="AM6" s="394"/>
      <c r="AN6" s="394"/>
      <c r="AO6" s="394"/>
      <c r="AP6" s="394"/>
      <c r="AQ6" s="394"/>
      <c r="AR6" s="394"/>
      <c r="AS6" s="394"/>
      <c r="AT6" s="89"/>
      <c r="AU6" s="89"/>
      <c r="AV6" s="89"/>
      <c r="AW6" s="89"/>
      <c r="AX6" s="89"/>
      <c r="AY6" s="89"/>
      <c r="AZ6" s="89"/>
      <c r="BA6" s="89"/>
      <c r="BB6" s="89"/>
      <c r="BC6" s="89"/>
      <c r="BD6" s="89"/>
      <c r="BE6" s="89"/>
      <c r="BF6" s="89"/>
      <c r="BG6" s="89"/>
      <c r="BH6" s="89"/>
      <c r="BI6" s="89"/>
      <c r="BJ6" s="89"/>
      <c r="BK6" s="89"/>
      <c r="BL6" s="89"/>
      <c r="BM6" s="89"/>
      <c r="BN6" s="89"/>
      <c r="BO6" s="89"/>
      <c r="BP6" s="89"/>
      <c r="BQ6" s="89"/>
      <c r="BR6" s="89"/>
      <c r="BS6" s="89"/>
      <c r="BT6" s="89"/>
      <c r="BU6" s="89"/>
      <c r="BV6" s="89"/>
      <c r="BW6" s="89"/>
      <c r="BX6" s="89"/>
      <c r="BY6" s="89"/>
      <c r="BZ6" s="89"/>
      <c r="CA6" s="89"/>
      <c r="CB6" s="89"/>
      <c r="CC6" s="89"/>
      <c r="CD6" s="89"/>
      <c r="CE6" s="89"/>
      <c r="CF6" s="89"/>
      <c r="CG6" s="89"/>
      <c r="CH6" s="89"/>
      <c r="CI6" s="89"/>
      <c r="CJ6" s="89"/>
      <c r="CK6" s="89"/>
    </row>
    <row r="7" spans="1:89">
      <c r="A7" s="395" t="s">
        <v>306</v>
      </c>
      <c r="B7" s="395"/>
      <c r="C7" s="395"/>
      <c r="D7" s="395"/>
      <c r="E7" s="395"/>
      <c r="F7" s="395"/>
      <c r="G7" s="395"/>
      <c r="H7" s="395"/>
      <c r="I7" s="395"/>
      <c r="J7" s="395"/>
      <c r="K7" s="395"/>
      <c r="L7" s="395"/>
      <c r="M7" s="395"/>
      <c r="N7" s="395"/>
      <c r="O7" s="395"/>
      <c r="P7" s="395"/>
      <c r="Q7" s="395"/>
      <c r="R7" s="395"/>
      <c r="S7" s="395"/>
      <c r="T7" s="395"/>
      <c r="U7" s="395"/>
      <c r="V7" s="395"/>
      <c r="W7" s="395"/>
      <c r="X7" s="395"/>
      <c r="Y7" s="395"/>
      <c r="Z7" s="395"/>
      <c r="AA7" s="395"/>
      <c r="AB7" s="395"/>
      <c r="AC7" s="395"/>
      <c r="AD7" s="395"/>
      <c r="AE7" s="395"/>
      <c r="AF7" s="395"/>
      <c r="AG7" s="395"/>
      <c r="AH7" s="395"/>
      <c r="AI7" s="395"/>
      <c r="AJ7" s="395"/>
      <c r="AK7" s="395"/>
      <c r="AL7" s="395"/>
      <c r="AM7" s="395"/>
      <c r="AN7" s="395"/>
      <c r="AO7" s="395"/>
      <c r="AP7" s="395"/>
      <c r="AQ7" s="395"/>
      <c r="AR7" s="395"/>
      <c r="AS7" s="395"/>
      <c r="AT7" s="90"/>
      <c r="AU7" s="90"/>
      <c r="AV7" s="90"/>
      <c r="AW7" s="90"/>
      <c r="AX7" s="90"/>
      <c r="AY7" s="90"/>
      <c r="AZ7" s="90"/>
      <c r="BA7" s="90"/>
      <c r="BB7" s="90"/>
      <c r="BC7" s="90"/>
      <c r="BD7" s="90"/>
      <c r="BE7" s="90"/>
      <c r="BF7" s="90"/>
      <c r="BG7" s="90"/>
      <c r="BH7" s="90"/>
      <c r="BI7" s="90"/>
      <c r="BJ7" s="90"/>
      <c r="BK7" s="90"/>
      <c r="BL7" s="90"/>
      <c r="BM7" s="90"/>
      <c r="BN7" s="90"/>
      <c r="BO7" s="90"/>
      <c r="BP7" s="90"/>
      <c r="BQ7" s="90"/>
      <c r="BR7" s="90"/>
      <c r="BS7" s="90"/>
      <c r="BT7" s="90"/>
      <c r="BU7" s="90"/>
      <c r="BV7" s="90"/>
      <c r="BW7" s="90"/>
      <c r="BX7" s="90"/>
      <c r="BY7" s="90"/>
      <c r="BZ7" s="90"/>
      <c r="CA7" s="90"/>
      <c r="CB7" s="90"/>
      <c r="CC7" s="90"/>
      <c r="CD7" s="90"/>
      <c r="CE7" s="90"/>
      <c r="CF7" s="90"/>
      <c r="CG7" s="90"/>
      <c r="CH7" s="90"/>
      <c r="CI7" s="90"/>
      <c r="CJ7" s="90"/>
      <c r="CK7" s="90"/>
    </row>
    <row r="8" spans="1:89" ht="16.5">
      <c r="A8" s="378"/>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c r="AB8" s="378"/>
      <c r="AC8" s="378"/>
      <c r="AD8" s="378"/>
      <c r="AE8" s="378"/>
      <c r="AF8" s="378"/>
      <c r="AG8" s="378"/>
      <c r="AH8" s="378"/>
      <c r="AI8" s="378"/>
      <c r="AJ8" s="378"/>
      <c r="AK8" s="378"/>
      <c r="AL8" s="378"/>
      <c r="AM8" s="378"/>
      <c r="AN8" s="378"/>
      <c r="AO8" s="378"/>
      <c r="AP8" s="378"/>
      <c r="AQ8" s="378"/>
      <c r="AR8" s="378"/>
      <c r="AS8" s="378"/>
      <c r="AT8" s="18"/>
      <c r="AU8" s="2"/>
      <c r="AV8" s="5"/>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I8" s="16"/>
    </row>
    <row r="9" spans="1:89">
      <c r="A9" s="378" t="s">
        <v>53</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c r="AD9" s="378"/>
      <c r="AE9" s="378"/>
      <c r="AF9" s="378"/>
      <c r="AG9" s="378"/>
      <c r="AH9" s="378"/>
      <c r="AI9" s="378"/>
      <c r="AJ9" s="378"/>
      <c r="AK9" s="378"/>
      <c r="AL9" s="378"/>
      <c r="AM9" s="378"/>
      <c r="AN9" s="378"/>
      <c r="AO9" s="378"/>
      <c r="AP9" s="378"/>
      <c r="AQ9" s="378"/>
      <c r="AR9" s="378"/>
      <c r="AS9" s="378"/>
      <c r="AT9" s="45"/>
      <c r="AU9" s="45"/>
      <c r="AV9" s="45"/>
      <c r="AW9" s="45"/>
      <c r="AX9" s="45"/>
      <c r="AY9" s="45"/>
      <c r="AZ9" s="45"/>
      <c r="BA9" s="45"/>
      <c r="BB9" s="45"/>
      <c r="BC9" s="45"/>
      <c r="BD9" s="45"/>
      <c r="BE9" s="45"/>
      <c r="BF9" s="45"/>
      <c r="BG9" s="45"/>
      <c r="BH9" s="45"/>
      <c r="BI9" s="45"/>
      <c r="BJ9" s="45"/>
      <c r="BK9" s="45"/>
      <c r="BL9" s="45"/>
      <c r="BM9" s="45"/>
      <c r="BN9" s="45"/>
      <c r="BO9" s="45"/>
      <c r="BP9" s="45"/>
      <c r="BQ9" s="45"/>
      <c r="BR9" s="45"/>
      <c r="BS9" s="45"/>
      <c r="BT9" s="45"/>
      <c r="BU9" s="45"/>
      <c r="BV9" s="45"/>
      <c r="BW9" s="45"/>
      <c r="BX9" s="45"/>
      <c r="BY9" s="45"/>
      <c r="BZ9" s="45"/>
      <c r="CA9" s="45"/>
      <c r="CB9" s="45"/>
      <c r="CC9" s="45"/>
      <c r="CD9" s="45"/>
      <c r="CE9" s="45"/>
      <c r="CF9" s="45"/>
      <c r="CG9" s="45"/>
      <c r="CH9" s="45"/>
      <c r="CI9" s="45"/>
      <c r="CJ9" s="45"/>
    </row>
    <row r="10" spans="1:89" ht="15.75" customHeight="1">
      <c r="A10" s="430"/>
      <c r="B10" s="430"/>
      <c r="C10" s="430"/>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430"/>
      <c r="AB10" s="430"/>
      <c r="AC10" s="430"/>
      <c r="AD10" s="430"/>
      <c r="AE10" s="430"/>
      <c r="AF10" s="430"/>
      <c r="AG10" s="430"/>
      <c r="AH10" s="430"/>
      <c r="AI10" s="430"/>
      <c r="AJ10" s="430"/>
      <c r="AK10" s="430"/>
      <c r="AL10" s="430"/>
      <c r="AM10" s="430"/>
      <c r="AN10" s="430"/>
      <c r="AO10" s="430"/>
      <c r="AP10" s="430"/>
      <c r="AQ10" s="430"/>
      <c r="AR10" s="430"/>
      <c r="AS10" s="430"/>
    </row>
    <row r="11" spans="1:89" ht="18.75">
      <c r="A11" s="377" t="s">
        <v>162</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c r="AD11" s="377"/>
      <c r="AE11" s="377"/>
      <c r="AF11" s="377"/>
      <c r="AG11" s="377"/>
      <c r="AH11" s="377"/>
      <c r="AI11" s="377"/>
      <c r="AJ11" s="377"/>
      <c r="AK11" s="377"/>
      <c r="AL11" s="377"/>
      <c r="AM11" s="377"/>
      <c r="AN11" s="377"/>
      <c r="AO11" s="377"/>
      <c r="AP11" s="377"/>
      <c r="AQ11" s="377"/>
      <c r="AR11" s="377"/>
      <c r="AS11" s="377"/>
      <c r="AT11" s="66"/>
      <c r="AU11" s="66"/>
      <c r="AV11" s="66"/>
      <c r="AW11" s="66"/>
      <c r="AX11" s="66"/>
      <c r="AY11" s="66"/>
      <c r="AZ11" s="66"/>
      <c r="BA11" s="66"/>
      <c r="BB11" s="66"/>
      <c r="BC11" s="66"/>
      <c r="BD11" s="66"/>
      <c r="BE11" s="66"/>
      <c r="BF11" s="66"/>
      <c r="BG11" s="66"/>
      <c r="BH11" s="66"/>
      <c r="BI11" s="66"/>
      <c r="BJ11" s="66"/>
      <c r="BK11" s="66"/>
      <c r="BL11" s="66"/>
      <c r="BM11" s="66"/>
      <c r="BN11" s="66"/>
      <c r="BO11" s="66"/>
      <c r="BP11" s="66"/>
      <c r="BQ11" s="66"/>
      <c r="BR11" s="66"/>
      <c r="BS11" s="66"/>
      <c r="BT11" s="66"/>
      <c r="BU11" s="66"/>
      <c r="BV11" s="66"/>
      <c r="BW11" s="66"/>
      <c r="BX11" s="66"/>
      <c r="BY11" s="66"/>
      <c r="BZ11" s="66"/>
      <c r="CA11" s="66"/>
      <c r="CB11" s="66"/>
      <c r="CC11" s="66"/>
      <c r="CD11" s="66"/>
      <c r="CE11" s="66"/>
      <c r="CF11" s="66"/>
      <c r="CG11" s="66"/>
      <c r="CH11" s="66"/>
      <c r="CI11" s="66"/>
      <c r="CJ11" s="66"/>
    </row>
    <row r="12" spans="1:89">
      <c r="A12" s="378" t="s">
        <v>163</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c r="AD12" s="378"/>
      <c r="AE12" s="378"/>
      <c r="AF12" s="378"/>
      <c r="AG12" s="378"/>
      <c r="AH12" s="378"/>
      <c r="AI12" s="378"/>
      <c r="AJ12" s="378"/>
      <c r="AK12" s="378"/>
      <c r="AL12" s="378"/>
      <c r="AM12" s="378"/>
      <c r="AN12" s="378"/>
      <c r="AO12" s="378"/>
      <c r="AP12" s="378"/>
      <c r="AQ12" s="378"/>
      <c r="AR12" s="378"/>
      <c r="AS12" s="37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row>
    <row r="13" spans="1:89">
      <c r="A13" s="444"/>
      <c r="B13" s="444"/>
      <c r="C13" s="444"/>
      <c r="D13" s="444"/>
      <c r="E13" s="444"/>
      <c r="F13" s="444"/>
      <c r="G13" s="444"/>
      <c r="H13" s="444"/>
      <c r="I13" s="444"/>
      <c r="J13" s="444"/>
      <c r="K13" s="444"/>
      <c r="L13" s="444"/>
      <c r="M13" s="444"/>
      <c r="N13" s="444"/>
      <c r="O13" s="444"/>
      <c r="P13" s="444"/>
      <c r="Q13" s="444"/>
      <c r="R13" s="444"/>
      <c r="S13" s="444"/>
      <c r="T13" s="444"/>
      <c r="U13" s="444"/>
      <c r="V13" s="444"/>
      <c r="W13" s="444"/>
      <c r="X13" s="444"/>
      <c r="Y13" s="444"/>
      <c r="Z13" s="444"/>
      <c r="AA13" s="444"/>
      <c r="AB13" s="444"/>
      <c r="AC13" s="444"/>
      <c r="AD13" s="444"/>
      <c r="AE13" s="444"/>
      <c r="AF13" s="444"/>
      <c r="AG13" s="444"/>
      <c r="AH13" s="444"/>
      <c r="AI13" s="444"/>
      <c r="AJ13" s="444"/>
      <c r="AK13" s="444"/>
      <c r="AL13" s="444"/>
      <c r="AM13" s="444"/>
      <c r="AN13" s="444"/>
      <c r="AO13" s="444"/>
      <c r="AP13" s="444"/>
      <c r="AQ13" s="444"/>
      <c r="AR13" s="444"/>
      <c r="AS13" s="444"/>
      <c r="AT13" s="444"/>
      <c r="AU13" s="444"/>
      <c r="AV13" s="444"/>
      <c r="AW13" s="444"/>
      <c r="AX13" s="444"/>
      <c r="AY13" s="444"/>
      <c r="AZ13" s="444"/>
      <c r="BA13" s="444"/>
      <c r="BB13" s="444"/>
      <c r="BC13" s="444"/>
      <c r="BD13" s="444"/>
      <c r="BE13" s="444"/>
      <c r="BF13" s="444"/>
      <c r="BG13" s="444"/>
      <c r="BH13" s="444"/>
      <c r="BI13" s="444"/>
      <c r="BJ13" s="444"/>
      <c r="BK13" s="444"/>
      <c r="BL13" s="444"/>
      <c r="BM13" s="444"/>
      <c r="BN13" s="444"/>
      <c r="BO13" s="444"/>
      <c r="BP13" s="444"/>
      <c r="BQ13" s="444"/>
      <c r="BR13" s="444"/>
      <c r="BS13" s="444"/>
      <c r="BT13" s="444"/>
      <c r="BU13" s="444"/>
      <c r="BV13" s="444"/>
      <c r="BW13" s="444"/>
      <c r="BX13" s="444"/>
      <c r="BY13" s="444"/>
      <c r="BZ13" s="444"/>
      <c r="CA13" s="444"/>
      <c r="CB13" s="444"/>
      <c r="CC13" s="444"/>
      <c r="CD13" s="444"/>
      <c r="CE13" s="444"/>
      <c r="CF13" s="444"/>
      <c r="CG13" s="444"/>
      <c r="CH13" s="444"/>
      <c r="CI13" s="444"/>
    </row>
    <row r="14" spans="1:89" ht="24.75" customHeight="1">
      <c r="A14" s="426" t="s">
        <v>173</v>
      </c>
      <c r="B14" s="426" t="s">
        <v>31</v>
      </c>
      <c r="C14" s="426" t="s">
        <v>4</v>
      </c>
      <c r="D14" s="391" t="s">
        <v>61</v>
      </c>
      <c r="E14" s="391"/>
      <c r="F14" s="391"/>
      <c r="G14" s="391"/>
      <c r="H14" s="391"/>
      <c r="I14" s="391"/>
      <c r="J14" s="391"/>
      <c r="K14" s="391"/>
      <c r="L14" s="391"/>
      <c r="M14" s="391"/>
      <c r="N14" s="391"/>
      <c r="O14" s="391"/>
      <c r="P14" s="391"/>
      <c r="Q14" s="391"/>
      <c r="R14" s="396" t="s">
        <v>817</v>
      </c>
      <c r="S14" s="406"/>
      <c r="T14" s="406"/>
      <c r="U14" s="406"/>
      <c r="V14" s="406"/>
      <c r="W14" s="406"/>
      <c r="X14" s="406"/>
      <c r="Y14" s="406"/>
      <c r="Z14" s="406"/>
      <c r="AA14" s="406"/>
      <c r="AB14" s="406"/>
      <c r="AC14" s="406"/>
      <c r="AD14" s="406"/>
      <c r="AE14" s="397"/>
      <c r="AF14" s="459" t="s">
        <v>338</v>
      </c>
      <c r="AG14" s="459"/>
      <c r="AH14" s="459"/>
      <c r="AI14" s="459"/>
      <c r="AJ14" s="459"/>
      <c r="AK14" s="459"/>
      <c r="AL14" s="459"/>
      <c r="AM14" s="459"/>
      <c r="AN14" s="459"/>
      <c r="AO14" s="459"/>
      <c r="AP14" s="459"/>
      <c r="AQ14" s="459"/>
      <c r="AR14" s="459"/>
      <c r="AS14" s="459"/>
      <c r="AT14" s="459" t="s">
        <v>338</v>
      </c>
      <c r="AU14" s="459"/>
      <c r="AV14" s="459"/>
      <c r="AW14" s="459"/>
      <c r="AX14" s="459"/>
      <c r="AY14" s="459"/>
      <c r="AZ14" s="459"/>
      <c r="BA14" s="459"/>
      <c r="BB14" s="459"/>
      <c r="BC14" s="459"/>
      <c r="BD14" s="459"/>
      <c r="BE14" s="459"/>
      <c r="BF14" s="459"/>
      <c r="BG14" s="459"/>
      <c r="BH14" s="459"/>
      <c r="BI14" s="459"/>
      <c r="BJ14" s="459"/>
      <c r="BK14" s="459"/>
      <c r="BL14" s="459"/>
      <c r="BM14" s="459"/>
      <c r="BN14" s="459"/>
      <c r="BO14" s="459"/>
      <c r="BP14" s="459"/>
      <c r="BQ14" s="459"/>
      <c r="BR14" s="459"/>
      <c r="BS14" s="459"/>
      <c r="BT14" s="459"/>
      <c r="BU14" s="459"/>
      <c r="BV14" s="459"/>
      <c r="BW14" s="459"/>
      <c r="BX14" s="459"/>
      <c r="BY14" s="459"/>
      <c r="BZ14" s="459"/>
      <c r="CA14" s="459"/>
      <c r="CB14" s="459"/>
      <c r="CC14" s="459"/>
      <c r="CD14" s="459"/>
      <c r="CE14" s="459"/>
      <c r="CF14" s="459"/>
      <c r="CG14" s="459"/>
      <c r="CH14" s="459"/>
      <c r="CI14" s="459"/>
      <c r="CJ14" s="417" t="s">
        <v>166</v>
      </c>
    </row>
    <row r="15" spans="1:89" ht="29.25" customHeight="1">
      <c r="A15" s="426"/>
      <c r="B15" s="426"/>
      <c r="C15" s="426"/>
      <c r="D15" s="391"/>
      <c r="E15" s="391"/>
      <c r="F15" s="391"/>
      <c r="G15" s="391"/>
      <c r="H15" s="391"/>
      <c r="I15" s="391"/>
      <c r="J15" s="391"/>
      <c r="K15" s="391"/>
      <c r="L15" s="391"/>
      <c r="M15" s="391"/>
      <c r="N15" s="391"/>
      <c r="O15" s="391"/>
      <c r="P15" s="391"/>
      <c r="Q15" s="391"/>
      <c r="R15" s="398"/>
      <c r="S15" s="411"/>
      <c r="T15" s="411"/>
      <c r="U15" s="411"/>
      <c r="V15" s="411"/>
      <c r="W15" s="411"/>
      <c r="X15" s="411"/>
      <c r="Y15" s="411"/>
      <c r="Z15" s="411"/>
      <c r="AA15" s="411"/>
      <c r="AB15" s="411"/>
      <c r="AC15" s="411"/>
      <c r="AD15" s="411"/>
      <c r="AE15" s="399"/>
      <c r="AF15" s="425">
        <v>2018</v>
      </c>
      <c r="AG15" s="425"/>
      <c r="AH15" s="425"/>
      <c r="AI15" s="425"/>
      <c r="AJ15" s="425"/>
      <c r="AK15" s="425"/>
      <c r="AL15" s="425"/>
      <c r="AM15" s="425"/>
      <c r="AN15" s="425"/>
      <c r="AO15" s="425"/>
      <c r="AP15" s="425"/>
      <c r="AQ15" s="425"/>
      <c r="AR15" s="425"/>
      <c r="AS15" s="425"/>
      <c r="AT15" s="425">
        <v>2019</v>
      </c>
      <c r="AU15" s="425"/>
      <c r="AV15" s="425"/>
      <c r="AW15" s="425"/>
      <c r="AX15" s="425"/>
      <c r="AY15" s="425"/>
      <c r="AZ15" s="425"/>
      <c r="BA15" s="425"/>
      <c r="BB15" s="425"/>
      <c r="BC15" s="425"/>
      <c r="BD15" s="425"/>
      <c r="BE15" s="425"/>
      <c r="BF15" s="425"/>
      <c r="BG15" s="425"/>
      <c r="BH15" s="425">
        <v>2020</v>
      </c>
      <c r="BI15" s="425"/>
      <c r="BJ15" s="425"/>
      <c r="BK15" s="425"/>
      <c r="BL15" s="425"/>
      <c r="BM15" s="425"/>
      <c r="BN15" s="425"/>
      <c r="BO15" s="425"/>
      <c r="BP15" s="425"/>
      <c r="BQ15" s="425"/>
      <c r="BR15" s="425"/>
      <c r="BS15" s="425"/>
      <c r="BT15" s="425"/>
      <c r="BU15" s="425"/>
      <c r="BV15" s="416" t="s">
        <v>43</v>
      </c>
      <c r="BW15" s="416"/>
      <c r="BX15" s="416"/>
      <c r="BY15" s="416"/>
      <c r="BZ15" s="416"/>
      <c r="CA15" s="416"/>
      <c r="CB15" s="416"/>
      <c r="CC15" s="416"/>
      <c r="CD15" s="416"/>
      <c r="CE15" s="416"/>
      <c r="CF15" s="416"/>
      <c r="CG15" s="416"/>
      <c r="CH15" s="416"/>
      <c r="CI15" s="416"/>
      <c r="CJ15" s="417"/>
    </row>
    <row r="16" spans="1:89" ht="45" customHeight="1">
      <c r="A16" s="426"/>
      <c r="B16" s="426"/>
      <c r="C16" s="426"/>
      <c r="D16" s="425" t="s">
        <v>19</v>
      </c>
      <c r="E16" s="425"/>
      <c r="F16" s="425"/>
      <c r="G16" s="425"/>
      <c r="H16" s="425"/>
      <c r="I16" s="425"/>
      <c r="J16" s="425"/>
      <c r="K16" s="426" t="s">
        <v>165</v>
      </c>
      <c r="L16" s="426"/>
      <c r="M16" s="426"/>
      <c r="N16" s="426"/>
      <c r="O16" s="426"/>
      <c r="P16" s="426"/>
      <c r="Q16" s="426"/>
      <c r="R16" s="425" t="s">
        <v>19</v>
      </c>
      <c r="S16" s="425"/>
      <c r="T16" s="425"/>
      <c r="U16" s="425"/>
      <c r="V16" s="425"/>
      <c r="W16" s="425"/>
      <c r="X16" s="425"/>
      <c r="Y16" s="426" t="s">
        <v>165</v>
      </c>
      <c r="Z16" s="426"/>
      <c r="AA16" s="426"/>
      <c r="AB16" s="426"/>
      <c r="AC16" s="426"/>
      <c r="AD16" s="426"/>
      <c r="AE16" s="426"/>
      <c r="AF16" s="425" t="s">
        <v>19</v>
      </c>
      <c r="AG16" s="425"/>
      <c r="AH16" s="425"/>
      <c r="AI16" s="425"/>
      <c r="AJ16" s="425"/>
      <c r="AK16" s="425"/>
      <c r="AL16" s="425"/>
      <c r="AM16" s="426" t="s">
        <v>165</v>
      </c>
      <c r="AN16" s="426"/>
      <c r="AO16" s="426"/>
      <c r="AP16" s="426"/>
      <c r="AQ16" s="426"/>
      <c r="AR16" s="426"/>
      <c r="AS16" s="426"/>
      <c r="AT16" s="425" t="s">
        <v>19</v>
      </c>
      <c r="AU16" s="425"/>
      <c r="AV16" s="425"/>
      <c r="AW16" s="425"/>
      <c r="AX16" s="425"/>
      <c r="AY16" s="425"/>
      <c r="AZ16" s="425"/>
      <c r="BA16" s="426" t="s">
        <v>165</v>
      </c>
      <c r="BB16" s="426"/>
      <c r="BC16" s="426"/>
      <c r="BD16" s="426"/>
      <c r="BE16" s="426"/>
      <c r="BF16" s="426"/>
      <c r="BG16" s="426"/>
      <c r="BH16" s="425" t="s">
        <v>19</v>
      </c>
      <c r="BI16" s="425"/>
      <c r="BJ16" s="425"/>
      <c r="BK16" s="425"/>
      <c r="BL16" s="425"/>
      <c r="BM16" s="425"/>
      <c r="BN16" s="425"/>
      <c r="BO16" s="426" t="s">
        <v>165</v>
      </c>
      <c r="BP16" s="426"/>
      <c r="BQ16" s="426"/>
      <c r="BR16" s="426"/>
      <c r="BS16" s="426"/>
      <c r="BT16" s="426"/>
      <c r="BU16" s="426"/>
      <c r="BV16" s="425" t="s">
        <v>19</v>
      </c>
      <c r="BW16" s="425"/>
      <c r="BX16" s="425"/>
      <c r="BY16" s="425"/>
      <c r="BZ16" s="425"/>
      <c r="CA16" s="425"/>
      <c r="CB16" s="425"/>
      <c r="CC16" s="426" t="s">
        <v>165</v>
      </c>
      <c r="CD16" s="426"/>
      <c r="CE16" s="426"/>
      <c r="CF16" s="426"/>
      <c r="CG16" s="426"/>
      <c r="CH16" s="426"/>
      <c r="CI16" s="426"/>
      <c r="CJ16" s="417"/>
    </row>
    <row r="17" spans="1:88" ht="60.75" customHeight="1">
      <c r="A17" s="426"/>
      <c r="B17" s="426"/>
      <c r="C17" s="426"/>
      <c r="D17" s="86" t="s">
        <v>5</v>
      </c>
      <c r="E17" s="86" t="s">
        <v>6</v>
      </c>
      <c r="F17" s="86" t="s">
        <v>206</v>
      </c>
      <c r="G17" s="86" t="s">
        <v>190</v>
      </c>
      <c r="H17" s="86" t="s">
        <v>191</v>
      </c>
      <c r="I17" s="86" t="s">
        <v>2</v>
      </c>
      <c r="J17" s="79" t="s">
        <v>146</v>
      </c>
      <c r="K17" s="86" t="s">
        <v>5</v>
      </c>
      <c r="L17" s="86" t="s">
        <v>6</v>
      </c>
      <c r="M17" s="86" t="s">
        <v>206</v>
      </c>
      <c r="N17" s="86" t="s">
        <v>190</v>
      </c>
      <c r="O17" s="86" t="s">
        <v>191</v>
      </c>
      <c r="P17" s="86" t="s">
        <v>2</v>
      </c>
      <c r="Q17" s="79" t="s">
        <v>146</v>
      </c>
      <c r="R17" s="86" t="s">
        <v>5</v>
      </c>
      <c r="S17" s="86" t="s">
        <v>6</v>
      </c>
      <c r="T17" s="86" t="s">
        <v>206</v>
      </c>
      <c r="U17" s="86" t="s">
        <v>190</v>
      </c>
      <c r="V17" s="86" t="s">
        <v>191</v>
      </c>
      <c r="W17" s="86" t="s">
        <v>2</v>
      </c>
      <c r="X17" s="79" t="s">
        <v>146</v>
      </c>
      <c r="Y17" s="86" t="s">
        <v>5</v>
      </c>
      <c r="Z17" s="86" t="s">
        <v>6</v>
      </c>
      <c r="AA17" s="86" t="s">
        <v>206</v>
      </c>
      <c r="AB17" s="86" t="s">
        <v>190</v>
      </c>
      <c r="AC17" s="86" t="s">
        <v>191</v>
      </c>
      <c r="AD17" s="86" t="s">
        <v>2</v>
      </c>
      <c r="AE17" s="79" t="s">
        <v>146</v>
      </c>
      <c r="AF17" s="86" t="s">
        <v>5</v>
      </c>
      <c r="AG17" s="86" t="s">
        <v>6</v>
      </c>
      <c r="AH17" s="86" t="s">
        <v>206</v>
      </c>
      <c r="AI17" s="86" t="s">
        <v>190</v>
      </c>
      <c r="AJ17" s="86" t="s">
        <v>191</v>
      </c>
      <c r="AK17" s="86" t="s">
        <v>2</v>
      </c>
      <c r="AL17" s="79" t="s">
        <v>146</v>
      </c>
      <c r="AM17" s="86" t="s">
        <v>5</v>
      </c>
      <c r="AN17" s="86" t="s">
        <v>6</v>
      </c>
      <c r="AO17" s="86" t="s">
        <v>206</v>
      </c>
      <c r="AP17" s="86" t="s">
        <v>190</v>
      </c>
      <c r="AQ17" s="86" t="s">
        <v>191</v>
      </c>
      <c r="AR17" s="86" t="s">
        <v>2</v>
      </c>
      <c r="AS17" s="79" t="s">
        <v>146</v>
      </c>
      <c r="AT17" s="86" t="s">
        <v>5</v>
      </c>
      <c r="AU17" s="86" t="s">
        <v>6</v>
      </c>
      <c r="AV17" s="86" t="s">
        <v>206</v>
      </c>
      <c r="AW17" s="86" t="s">
        <v>190</v>
      </c>
      <c r="AX17" s="86" t="s">
        <v>191</v>
      </c>
      <c r="AY17" s="86" t="s">
        <v>2</v>
      </c>
      <c r="AZ17" s="79" t="s">
        <v>146</v>
      </c>
      <c r="BA17" s="86" t="s">
        <v>5</v>
      </c>
      <c r="BB17" s="86" t="s">
        <v>6</v>
      </c>
      <c r="BC17" s="86" t="s">
        <v>206</v>
      </c>
      <c r="BD17" s="86" t="s">
        <v>190</v>
      </c>
      <c r="BE17" s="86" t="s">
        <v>191</v>
      </c>
      <c r="BF17" s="86" t="s">
        <v>2</v>
      </c>
      <c r="BG17" s="79" t="s">
        <v>146</v>
      </c>
      <c r="BH17" s="86" t="s">
        <v>5</v>
      </c>
      <c r="BI17" s="86" t="s">
        <v>6</v>
      </c>
      <c r="BJ17" s="86" t="s">
        <v>206</v>
      </c>
      <c r="BK17" s="86" t="s">
        <v>190</v>
      </c>
      <c r="BL17" s="86" t="s">
        <v>191</v>
      </c>
      <c r="BM17" s="86" t="s">
        <v>2</v>
      </c>
      <c r="BN17" s="79" t="s">
        <v>146</v>
      </c>
      <c r="BO17" s="86" t="s">
        <v>5</v>
      </c>
      <c r="BP17" s="86" t="s">
        <v>6</v>
      </c>
      <c r="BQ17" s="86" t="s">
        <v>206</v>
      </c>
      <c r="BR17" s="86" t="s">
        <v>190</v>
      </c>
      <c r="BS17" s="86" t="s">
        <v>191</v>
      </c>
      <c r="BT17" s="86" t="s">
        <v>2</v>
      </c>
      <c r="BU17" s="79" t="s">
        <v>146</v>
      </c>
      <c r="BV17" s="86" t="s">
        <v>5</v>
      </c>
      <c r="BW17" s="86" t="s">
        <v>6</v>
      </c>
      <c r="BX17" s="86" t="s">
        <v>206</v>
      </c>
      <c r="BY17" s="86" t="s">
        <v>190</v>
      </c>
      <c r="BZ17" s="86" t="s">
        <v>191</v>
      </c>
      <c r="CA17" s="86" t="s">
        <v>2</v>
      </c>
      <c r="CB17" s="79" t="s">
        <v>146</v>
      </c>
      <c r="CC17" s="86" t="s">
        <v>5</v>
      </c>
      <c r="CD17" s="86" t="s">
        <v>6</v>
      </c>
      <c r="CE17" s="86" t="s">
        <v>206</v>
      </c>
      <c r="CF17" s="86" t="s">
        <v>190</v>
      </c>
      <c r="CG17" s="86" t="s">
        <v>191</v>
      </c>
      <c r="CH17" s="86" t="s">
        <v>2</v>
      </c>
      <c r="CI17" s="79" t="s">
        <v>146</v>
      </c>
      <c r="CJ17" s="417"/>
    </row>
    <row r="18" spans="1:88">
      <c r="A18" s="135">
        <v>1</v>
      </c>
      <c r="B18" s="135">
        <v>2</v>
      </c>
      <c r="C18" s="135">
        <v>3</v>
      </c>
      <c r="D18" s="133" t="s">
        <v>106</v>
      </c>
      <c r="E18" s="133" t="s">
        <v>107</v>
      </c>
      <c r="F18" s="133" t="s">
        <v>108</v>
      </c>
      <c r="G18" s="133" t="s">
        <v>109</v>
      </c>
      <c r="H18" s="133" t="s">
        <v>110</v>
      </c>
      <c r="I18" s="133" t="s">
        <v>111</v>
      </c>
      <c r="J18" s="133" t="s">
        <v>182</v>
      </c>
      <c r="K18" s="133" t="s">
        <v>183</v>
      </c>
      <c r="L18" s="133" t="s">
        <v>184</v>
      </c>
      <c r="M18" s="133" t="s">
        <v>185</v>
      </c>
      <c r="N18" s="133" t="s">
        <v>186</v>
      </c>
      <c r="O18" s="133" t="s">
        <v>187</v>
      </c>
      <c r="P18" s="133" t="s">
        <v>188</v>
      </c>
      <c r="Q18" s="133" t="s">
        <v>189</v>
      </c>
      <c r="R18" s="133" t="s">
        <v>207</v>
      </c>
      <c r="S18" s="133" t="s">
        <v>208</v>
      </c>
      <c r="T18" s="133" t="s">
        <v>209</v>
      </c>
      <c r="U18" s="133" t="s">
        <v>210</v>
      </c>
      <c r="V18" s="133" t="s">
        <v>211</v>
      </c>
      <c r="W18" s="133" t="s">
        <v>212</v>
      </c>
      <c r="X18" s="133" t="s">
        <v>213</v>
      </c>
      <c r="Y18" s="133" t="s">
        <v>214</v>
      </c>
      <c r="Z18" s="133" t="s">
        <v>215</v>
      </c>
      <c r="AA18" s="133" t="s">
        <v>216</v>
      </c>
      <c r="AB18" s="133" t="s">
        <v>217</v>
      </c>
      <c r="AC18" s="133" t="s">
        <v>218</v>
      </c>
      <c r="AD18" s="133" t="s">
        <v>219</v>
      </c>
      <c r="AE18" s="133" t="s">
        <v>220</v>
      </c>
      <c r="AF18" s="133" t="s">
        <v>245</v>
      </c>
      <c r="AG18" s="133" t="s">
        <v>246</v>
      </c>
      <c r="AH18" s="133" t="s">
        <v>247</v>
      </c>
      <c r="AI18" s="133" t="s">
        <v>248</v>
      </c>
      <c r="AJ18" s="133" t="s">
        <v>249</v>
      </c>
      <c r="AK18" s="133" t="s">
        <v>250</v>
      </c>
      <c r="AL18" s="133" t="s">
        <v>251</v>
      </c>
      <c r="AM18" s="133" t="s">
        <v>252</v>
      </c>
      <c r="AN18" s="133" t="s">
        <v>253</v>
      </c>
      <c r="AO18" s="133" t="s">
        <v>254</v>
      </c>
      <c r="AP18" s="133" t="s">
        <v>255</v>
      </c>
      <c r="AQ18" s="133" t="s">
        <v>256</v>
      </c>
      <c r="AR18" s="133" t="s">
        <v>257</v>
      </c>
      <c r="AS18" s="133" t="s">
        <v>258</v>
      </c>
      <c r="AT18" s="133" t="s">
        <v>262</v>
      </c>
      <c r="AU18" s="133" t="s">
        <v>263</v>
      </c>
      <c r="AV18" s="133" t="s">
        <v>264</v>
      </c>
      <c r="AW18" s="133" t="s">
        <v>265</v>
      </c>
      <c r="AX18" s="133" t="s">
        <v>266</v>
      </c>
      <c r="AY18" s="133" t="s">
        <v>267</v>
      </c>
      <c r="AZ18" s="133" t="s">
        <v>268</v>
      </c>
      <c r="BA18" s="133" t="s">
        <v>269</v>
      </c>
      <c r="BB18" s="133" t="s">
        <v>270</v>
      </c>
      <c r="BC18" s="133" t="s">
        <v>271</v>
      </c>
      <c r="BD18" s="133" t="s">
        <v>272</v>
      </c>
      <c r="BE18" s="133" t="s">
        <v>273</v>
      </c>
      <c r="BF18" s="133" t="s">
        <v>274</v>
      </c>
      <c r="BG18" s="133" t="s">
        <v>275</v>
      </c>
      <c r="BH18" s="133" t="s">
        <v>276</v>
      </c>
      <c r="BI18" s="133" t="s">
        <v>277</v>
      </c>
      <c r="BJ18" s="133" t="s">
        <v>278</v>
      </c>
      <c r="BK18" s="133" t="s">
        <v>279</v>
      </c>
      <c r="BL18" s="133" t="s">
        <v>280</v>
      </c>
      <c r="BM18" s="133" t="s">
        <v>281</v>
      </c>
      <c r="BN18" s="133" t="s">
        <v>282</v>
      </c>
      <c r="BO18" s="133" t="s">
        <v>283</v>
      </c>
      <c r="BP18" s="133" t="s">
        <v>284</v>
      </c>
      <c r="BQ18" s="133" t="s">
        <v>285</v>
      </c>
      <c r="BR18" s="133" t="s">
        <v>286</v>
      </c>
      <c r="BS18" s="133" t="s">
        <v>287</v>
      </c>
      <c r="BT18" s="133" t="s">
        <v>288</v>
      </c>
      <c r="BU18" s="133" t="s">
        <v>289</v>
      </c>
      <c r="BV18" s="133" t="s">
        <v>290</v>
      </c>
      <c r="BW18" s="133" t="s">
        <v>291</v>
      </c>
      <c r="BX18" s="133" t="s">
        <v>292</v>
      </c>
      <c r="BY18" s="133" t="s">
        <v>293</v>
      </c>
      <c r="BZ18" s="133" t="s">
        <v>294</v>
      </c>
      <c r="CA18" s="133" t="s">
        <v>295</v>
      </c>
      <c r="CB18" s="133" t="s">
        <v>296</v>
      </c>
      <c r="CC18" s="133" t="s">
        <v>297</v>
      </c>
      <c r="CD18" s="133" t="s">
        <v>298</v>
      </c>
      <c r="CE18" s="133" t="s">
        <v>299</v>
      </c>
      <c r="CF18" s="133" t="s">
        <v>300</v>
      </c>
      <c r="CG18" s="133" t="s">
        <v>301</v>
      </c>
      <c r="CH18" s="133" t="s">
        <v>302</v>
      </c>
      <c r="CI18" s="133" t="s">
        <v>303</v>
      </c>
      <c r="CJ18" s="135">
        <v>8</v>
      </c>
    </row>
    <row r="19" spans="1:88">
      <c r="A19" s="172"/>
      <c r="B19" s="271" t="s">
        <v>642</v>
      </c>
      <c r="C19" s="172"/>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c r="AB19" s="279"/>
      <c r="AC19" s="279"/>
      <c r="AD19" s="279"/>
      <c r="AE19" s="279"/>
      <c r="AF19" s="279"/>
      <c r="AG19" s="279"/>
      <c r="AH19" s="279"/>
      <c r="AI19" s="279"/>
      <c r="AJ19" s="279"/>
      <c r="AK19" s="279"/>
      <c r="AL19" s="279"/>
      <c r="AM19" s="279"/>
      <c r="AN19" s="279"/>
      <c r="AO19" s="279"/>
      <c r="AP19" s="279"/>
      <c r="AQ19" s="279"/>
      <c r="AR19" s="279"/>
      <c r="AS19" s="279"/>
      <c r="AT19" s="279"/>
      <c r="AU19" s="279"/>
      <c r="AV19" s="279"/>
      <c r="AW19" s="279"/>
      <c r="AX19" s="279"/>
      <c r="AY19" s="279"/>
      <c r="AZ19" s="279"/>
      <c r="BA19" s="279"/>
      <c r="BB19" s="279"/>
      <c r="BC19" s="279"/>
      <c r="BD19" s="279"/>
      <c r="BE19" s="279"/>
      <c r="BF19" s="279"/>
      <c r="BG19" s="279"/>
      <c r="BH19" s="279"/>
      <c r="BI19" s="279"/>
      <c r="BJ19" s="279"/>
      <c r="BK19" s="279"/>
      <c r="BL19" s="279"/>
      <c r="BM19" s="279"/>
      <c r="BN19" s="279"/>
      <c r="BO19" s="279"/>
      <c r="BP19" s="279"/>
      <c r="BQ19" s="279"/>
      <c r="BR19" s="279"/>
      <c r="BS19" s="279"/>
      <c r="BT19" s="279"/>
      <c r="BU19" s="279"/>
      <c r="BV19" s="279"/>
      <c r="BW19" s="279"/>
      <c r="BX19" s="279"/>
      <c r="BY19" s="279"/>
      <c r="BZ19" s="279"/>
      <c r="CA19" s="279"/>
      <c r="CB19" s="279"/>
      <c r="CC19" s="279"/>
      <c r="CD19" s="279"/>
      <c r="CE19" s="279"/>
      <c r="CF19" s="279"/>
      <c r="CG19" s="279"/>
      <c r="CH19" s="279"/>
      <c r="CI19" s="279"/>
      <c r="CJ19" s="279"/>
    </row>
    <row r="20" spans="1:88" ht="78.75">
      <c r="A20" s="176" t="s">
        <v>504</v>
      </c>
      <c r="B20" s="177" t="s">
        <v>681</v>
      </c>
      <c r="C20" s="234"/>
      <c r="D20" s="280">
        <f>D21+D34</f>
        <v>0</v>
      </c>
      <c r="E20" s="21">
        <f t="shared" ref="E20:BP20" si="0">E21+E34</f>
        <v>0</v>
      </c>
      <c r="F20" s="280">
        <f>F21+F34</f>
        <v>25.227</v>
      </c>
      <c r="G20" s="21">
        <f t="shared" si="0"/>
        <v>0</v>
      </c>
      <c r="H20" s="21">
        <f t="shared" si="0"/>
        <v>0</v>
      </c>
      <c r="I20" s="21">
        <f t="shared" si="0"/>
        <v>0</v>
      </c>
      <c r="J20" s="21">
        <f t="shared" si="0"/>
        <v>1</v>
      </c>
      <c r="K20" s="21">
        <f t="shared" si="0"/>
        <v>0</v>
      </c>
      <c r="L20" s="21">
        <f t="shared" si="0"/>
        <v>0</v>
      </c>
      <c r="M20" s="21">
        <f t="shared" si="0"/>
        <v>0</v>
      </c>
      <c r="N20" s="21">
        <f t="shared" si="0"/>
        <v>0</v>
      </c>
      <c r="O20" s="21">
        <f t="shared" si="0"/>
        <v>0</v>
      </c>
      <c r="P20" s="21">
        <f t="shared" si="0"/>
        <v>0</v>
      </c>
      <c r="Q20" s="21">
        <f t="shared" si="0"/>
        <v>0</v>
      </c>
      <c r="R20" s="21">
        <f t="shared" si="0"/>
        <v>0</v>
      </c>
      <c r="S20" s="21">
        <f>S21+S34</f>
        <v>0</v>
      </c>
      <c r="T20" s="21">
        <f t="shared" si="0"/>
        <v>0</v>
      </c>
      <c r="U20" s="21">
        <f t="shared" si="0"/>
        <v>0</v>
      </c>
      <c r="V20" s="21">
        <f t="shared" si="0"/>
        <v>0</v>
      </c>
      <c r="W20" s="21">
        <f t="shared" si="0"/>
        <v>0</v>
      </c>
      <c r="X20" s="21">
        <f t="shared" si="0"/>
        <v>0</v>
      </c>
      <c r="Y20" s="21">
        <f t="shared" si="0"/>
        <v>0</v>
      </c>
      <c r="Z20" s="21">
        <f t="shared" si="0"/>
        <v>0</v>
      </c>
      <c r="AA20" s="21">
        <f t="shared" si="0"/>
        <v>0</v>
      </c>
      <c r="AB20" s="21">
        <f t="shared" si="0"/>
        <v>0</v>
      </c>
      <c r="AC20" s="21">
        <f t="shared" si="0"/>
        <v>0</v>
      </c>
      <c r="AD20" s="21">
        <f t="shared" si="0"/>
        <v>0</v>
      </c>
      <c r="AE20" s="21">
        <f t="shared" si="0"/>
        <v>0</v>
      </c>
      <c r="AF20" s="280">
        <f>AF21+AF34</f>
        <v>1</v>
      </c>
      <c r="AG20" s="21">
        <f t="shared" si="0"/>
        <v>0</v>
      </c>
      <c r="AH20" s="21">
        <f t="shared" si="0"/>
        <v>0</v>
      </c>
      <c r="AI20" s="21">
        <f t="shared" si="0"/>
        <v>0</v>
      </c>
      <c r="AJ20" s="21">
        <f t="shared" si="0"/>
        <v>0</v>
      </c>
      <c r="AK20" s="21">
        <f t="shared" si="0"/>
        <v>0</v>
      </c>
      <c r="AL20" s="21">
        <f t="shared" si="0"/>
        <v>0</v>
      </c>
      <c r="AM20" s="21">
        <f t="shared" si="0"/>
        <v>0</v>
      </c>
      <c r="AN20" s="21">
        <f t="shared" si="0"/>
        <v>0</v>
      </c>
      <c r="AO20" s="21">
        <f t="shared" si="0"/>
        <v>0</v>
      </c>
      <c r="AP20" s="21">
        <f t="shared" si="0"/>
        <v>0</v>
      </c>
      <c r="AQ20" s="21">
        <f t="shared" si="0"/>
        <v>0</v>
      </c>
      <c r="AR20" s="21">
        <f t="shared" si="0"/>
        <v>0</v>
      </c>
      <c r="AS20" s="21">
        <f t="shared" si="0"/>
        <v>0</v>
      </c>
      <c r="AT20" s="21">
        <f t="shared" si="0"/>
        <v>0</v>
      </c>
      <c r="AU20" s="21">
        <f t="shared" si="0"/>
        <v>0</v>
      </c>
      <c r="AV20" s="280">
        <f t="shared" si="0"/>
        <v>4.75</v>
      </c>
      <c r="AW20" s="21">
        <f t="shared" si="0"/>
        <v>0</v>
      </c>
      <c r="AX20" s="21">
        <f t="shared" si="0"/>
        <v>0</v>
      </c>
      <c r="AY20" s="21">
        <f t="shared" si="0"/>
        <v>0</v>
      </c>
      <c r="AZ20" s="21">
        <f t="shared" si="0"/>
        <v>0</v>
      </c>
      <c r="BA20" s="21">
        <f t="shared" si="0"/>
        <v>0</v>
      </c>
      <c r="BB20" s="21">
        <f t="shared" si="0"/>
        <v>0</v>
      </c>
      <c r="BC20" s="21">
        <f t="shared" si="0"/>
        <v>0</v>
      </c>
      <c r="BD20" s="21">
        <f t="shared" si="0"/>
        <v>0</v>
      </c>
      <c r="BE20" s="21">
        <f t="shared" si="0"/>
        <v>0</v>
      </c>
      <c r="BF20" s="21">
        <f t="shared" si="0"/>
        <v>0</v>
      </c>
      <c r="BG20" s="21">
        <f t="shared" si="0"/>
        <v>0</v>
      </c>
      <c r="BH20" s="21">
        <f t="shared" si="0"/>
        <v>0</v>
      </c>
      <c r="BI20" s="21">
        <f t="shared" si="0"/>
        <v>0</v>
      </c>
      <c r="BJ20" s="280">
        <f t="shared" si="0"/>
        <v>20.48</v>
      </c>
      <c r="BK20" s="21">
        <f t="shared" si="0"/>
        <v>0</v>
      </c>
      <c r="BL20" s="21">
        <f t="shared" si="0"/>
        <v>0</v>
      </c>
      <c r="BM20" s="21">
        <f t="shared" si="0"/>
        <v>0</v>
      </c>
      <c r="BN20" s="21">
        <f t="shared" si="0"/>
        <v>0</v>
      </c>
      <c r="BO20" s="21">
        <f t="shared" si="0"/>
        <v>0</v>
      </c>
      <c r="BP20" s="21">
        <f t="shared" si="0"/>
        <v>0</v>
      </c>
      <c r="BQ20" s="21">
        <f t="shared" ref="BQ20:CI20" si="1">BQ21+BQ34</f>
        <v>0</v>
      </c>
      <c r="BR20" s="21">
        <f t="shared" si="1"/>
        <v>0</v>
      </c>
      <c r="BS20" s="21">
        <f t="shared" si="1"/>
        <v>0</v>
      </c>
      <c r="BT20" s="21">
        <f t="shared" si="1"/>
        <v>0</v>
      </c>
      <c r="BU20" s="21">
        <f t="shared" si="1"/>
        <v>0</v>
      </c>
      <c r="BV20" s="280">
        <f t="shared" si="1"/>
        <v>0</v>
      </c>
      <c r="BW20" s="21">
        <f>BW21+BW34</f>
        <v>0</v>
      </c>
      <c r="BX20" s="280">
        <f t="shared" si="1"/>
        <v>25.23</v>
      </c>
      <c r="BY20" s="21">
        <f t="shared" si="1"/>
        <v>0</v>
      </c>
      <c r="BZ20" s="21">
        <f t="shared" si="1"/>
        <v>0</v>
      </c>
      <c r="CA20" s="21">
        <f t="shared" si="1"/>
        <v>0</v>
      </c>
      <c r="CB20" s="21">
        <f t="shared" si="1"/>
        <v>7.22</v>
      </c>
      <c r="CC20" s="21">
        <f t="shared" si="1"/>
        <v>0</v>
      </c>
      <c r="CD20" s="21">
        <f t="shared" si="1"/>
        <v>0</v>
      </c>
      <c r="CE20" s="21">
        <f t="shared" si="1"/>
        <v>0</v>
      </c>
      <c r="CF20" s="21">
        <f t="shared" si="1"/>
        <v>0</v>
      </c>
      <c r="CG20" s="21">
        <f t="shared" si="1"/>
        <v>0</v>
      </c>
      <c r="CH20" s="21">
        <f t="shared" si="1"/>
        <v>0</v>
      </c>
      <c r="CI20" s="21">
        <f t="shared" si="1"/>
        <v>0</v>
      </c>
      <c r="CJ20" s="98" t="s">
        <v>586</v>
      </c>
    </row>
    <row r="21" spans="1:88" ht="94.5">
      <c r="A21" s="176" t="s">
        <v>510</v>
      </c>
      <c r="B21" s="177" t="s">
        <v>682</v>
      </c>
      <c r="C21" s="234"/>
      <c r="D21" s="21">
        <f>D22</f>
        <v>0</v>
      </c>
      <c r="E21" s="21">
        <f t="shared" ref="E21:BP21" si="2">E22</f>
        <v>0</v>
      </c>
      <c r="F21" s="21">
        <f t="shared" si="2"/>
        <v>25.227</v>
      </c>
      <c r="G21" s="21">
        <f t="shared" si="2"/>
        <v>0</v>
      </c>
      <c r="H21" s="21">
        <f t="shared" si="2"/>
        <v>0</v>
      </c>
      <c r="I21" s="21">
        <f t="shared" si="2"/>
        <v>0</v>
      </c>
      <c r="J21" s="21">
        <f t="shared" si="2"/>
        <v>0</v>
      </c>
      <c r="K21" s="21">
        <f t="shared" si="2"/>
        <v>0</v>
      </c>
      <c r="L21" s="21">
        <f t="shared" si="2"/>
        <v>0</v>
      </c>
      <c r="M21" s="21">
        <f t="shared" si="2"/>
        <v>0</v>
      </c>
      <c r="N21" s="21">
        <f t="shared" si="2"/>
        <v>0</v>
      </c>
      <c r="O21" s="21">
        <f t="shared" si="2"/>
        <v>0</v>
      </c>
      <c r="P21" s="21">
        <f t="shared" si="2"/>
        <v>0</v>
      </c>
      <c r="Q21" s="21">
        <f t="shared" si="2"/>
        <v>0</v>
      </c>
      <c r="R21" s="21">
        <f t="shared" si="2"/>
        <v>0</v>
      </c>
      <c r="S21" s="21">
        <f t="shared" si="2"/>
        <v>0</v>
      </c>
      <c r="T21" s="21">
        <f t="shared" si="2"/>
        <v>0</v>
      </c>
      <c r="U21" s="21">
        <f t="shared" si="2"/>
        <v>0</v>
      </c>
      <c r="V21" s="21">
        <f t="shared" si="2"/>
        <v>0</v>
      </c>
      <c r="W21" s="21">
        <f t="shared" si="2"/>
        <v>0</v>
      </c>
      <c r="X21" s="21">
        <f t="shared" si="2"/>
        <v>0</v>
      </c>
      <c r="Y21" s="21">
        <f t="shared" si="2"/>
        <v>0</v>
      </c>
      <c r="Z21" s="21">
        <f t="shared" si="2"/>
        <v>0</v>
      </c>
      <c r="AA21" s="21">
        <f t="shared" si="2"/>
        <v>0</v>
      </c>
      <c r="AB21" s="21">
        <f t="shared" si="2"/>
        <v>0</v>
      </c>
      <c r="AC21" s="21">
        <f t="shared" si="2"/>
        <v>0</v>
      </c>
      <c r="AD21" s="21">
        <f t="shared" si="2"/>
        <v>0</v>
      </c>
      <c r="AE21" s="21">
        <f t="shared" si="2"/>
        <v>0</v>
      </c>
      <c r="AF21" s="21">
        <f t="shared" si="2"/>
        <v>0</v>
      </c>
      <c r="AG21" s="21">
        <f t="shared" si="2"/>
        <v>0</v>
      </c>
      <c r="AH21" s="21">
        <f t="shared" si="2"/>
        <v>0</v>
      </c>
      <c r="AI21" s="21">
        <f t="shared" si="2"/>
        <v>0</v>
      </c>
      <c r="AJ21" s="21">
        <f t="shared" si="2"/>
        <v>0</v>
      </c>
      <c r="AK21" s="21">
        <f t="shared" si="2"/>
        <v>0</v>
      </c>
      <c r="AL21" s="21">
        <f t="shared" si="2"/>
        <v>0</v>
      </c>
      <c r="AM21" s="21">
        <f t="shared" si="2"/>
        <v>0</v>
      </c>
      <c r="AN21" s="21">
        <f t="shared" si="2"/>
        <v>0</v>
      </c>
      <c r="AO21" s="21">
        <f t="shared" si="2"/>
        <v>0</v>
      </c>
      <c r="AP21" s="21">
        <f t="shared" si="2"/>
        <v>0</v>
      </c>
      <c r="AQ21" s="21">
        <f t="shared" si="2"/>
        <v>0</v>
      </c>
      <c r="AR21" s="21">
        <f t="shared" si="2"/>
        <v>0</v>
      </c>
      <c r="AS21" s="21">
        <f t="shared" si="2"/>
        <v>0</v>
      </c>
      <c r="AT21" s="21">
        <f t="shared" si="2"/>
        <v>0</v>
      </c>
      <c r="AU21" s="21">
        <f t="shared" si="2"/>
        <v>0</v>
      </c>
      <c r="AV21" s="21">
        <f t="shared" si="2"/>
        <v>4.75</v>
      </c>
      <c r="AW21" s="21">
        <f t="shared" si="2"/>
        <v>0</v>
      </c>
      <c r="AX21" s="21">
        <f t="shared" si="2"/>
        <v>0</v>
      </c>
      <c r="AY21" s="21">
        <f t="shared" si="2"/>
        <v>0</v>
      </c>
      <c r="AZ21" s="21">
        <f t="shared" si="2"/>
        <v>0</v>
      </c>
      <c r="BA21" s="21">
        <f t="shared" si="2"/>
        <v>0</v>
      </c>
      <c r="BB21" s="21">
        <f t="shared" si="2"/>
        <v>0</v>
      </c>
      <c r="BC21" s="21">
        <f t="shared" si="2"/>
        <v>0</v>
      </c>
      <c r="BD21" s="21">
        <f t="shared" si="2"/>
        <v>0</v>
      </c>
      <c r="BE21" s="21">
        <f t="shared" si="2"/>
        <v>0</v>
      </c>
      <c r="BF21" s="21">
        <f t="shared" si="2"/>
        <v>0</v>
      </c>
      <c r="BG21" s="21">
        <f t="shared" si="2"/>
        <v>0</v>
      </c>
      <c r="BH21" s="21">
        <f t="shared" si="2"/>
        <v>0</v>
      </c>
      <c r="BI21" s="21">
        <f t="shared" si="2"/>
        <v>0</v>
      </c>
      <c r="BJ21" s="21">
        <f t="shared" si="2"/>
        <v>20.48</v>
      </c>
      <c r="BK21" s="21">
        <f t="shared" si="2"/>
        <v>0</v>
      </c>
      <c r="BL21" s="21">
        <f t="shared" si="2"/>
        <v>0</v>
      </c>
      <c r="BM21" s="21">
        <f t="shared" si="2"/>
        <v>0</v>
      </c>
      <c r="BN21" s="21">
        <f t="shared" si="2"/>
        <v>0</v>
      </c>
      <c r="BO21" s="21">
        <f t="shared" si="2"/>
        <v>0</v>
      </c>
      <c r="BP21" s="21">
        <f t="shared" si="2"/>
        <v>0</v>
      </c>
      <c r="BQ21" s="21">
        <f t="shared" ref="BQ21:CI21" si="3">BQ22</f>
        <v>0</v>
      </c>
      <c r="BR21" s="21">
        <f t="shared" si="3"/>
        <v>0</v>
      </c>
      <c r="BS21" s="21">
        <f t="shared" si="3"/>
        <v>0</v>
      </c>
      <c r="BT21" s="21">
        <f t="shared" si="3"/>
        <v>0</v>
      </c>
      <c r="BU21" s="21">
        <f t="shared" si="3"/>
        <v>0</v>
      </c>
      <c r="BV21" s="21">
        <f t="shared" si="3"/>
        <v>0</v>
      </c>
      <c r="BW21" s="21">
        <f t="shared" si="3"/>
        <v>0</v>
      </c>
      <c r="BX21" s="21">
        <f t="shared" si="3"/>
        <v>25.23</v>
      </c>
      <c r="BY21" s="21">
        <f t="shared" si="3"/>
        <v>0</v>
      </c>
      <c r="BZ21" s="21">
        <f t="shared" si="3"/>
        <v>0</v>
      </c>
      <c r="CA21" s="21">
        <f t="shared" si="3"/>
        <v>0</v>
      </c>
      <c r="CB21" s="21">
        <f t="shared" si="3"/>
        <v>0</v>
      </c>
      <c r="CC21" s="21">
        <f t="shared" si="3"/>
        <v>0</v>
      </c>
      <c r="CD21" s="21">
        <f t="shared" si="3"/>
        <v>0</v>
      </c>
      <c r="CE21" s="21">
        <f t="shared" si="3"/>
        <v>0</v>
      </c>
      <c r="CF21" s="21">
        <f t="shared" si="3"/>
        <v>0</v>
      </c>
      <c r="CG21" s="21">
        <f t="shared" si="3"/>
        <v>0</v>
      </c>
      <c r="CH21" s="21">
        <f t="shared" si="3"/>
        <v>0</v>
      </c>
      <c r="CI21" s="21">
        <f t="shared" si="3"/>
        <v>0</v>
      </c>
      <c r="CJ21" s="98" t="s">
        <v>586</v>
      </c>
    </row>
    <row r="22" spans="1:88" ht="47.25">
      <c r="A22" s="176" t="s">
        <v>560</v>
      </c>
      <c r="B22" s="177" t="s">
        <v>683</v>
      </c>
      <c r="C22" s="234"/>
      <c r="D22" s="21">
        <f>SUM(D23:D33)</f>
        <v>0</v>
      </c>
      <c r="E22" s="21">
        <f t="shared" ref="E22:BP22" si="4">SUM(E23:E33)</f>
        <v>0</v>
      </c>
      <c r="F22" s="21">
        <f t="shared" si="4"/>
        <v>25.227</v>
      </c>
      <c r="G22" s="21">
        <f t="shared" si="4"/>
        <v>0</v>
      </c>
      <c r="H22" s="21">
        <f t="shared" si="4"/>
        <v>0</v>
      </c>
      <c r="I22" s="21">
        <f t="shared" si="4"/>
        <v>0</v>
      </c>
      <c r="J22" s="21">
        <f t="shared" si="4"/>
        <v>0</v>
      </c>
      <c r="K22" s="21">
        <f t="shared" si="4"/>
        <v>0</v>
      </c>
      <c r="L22" s="21">
        <f t="shared" si="4"/>
        <v>0</v>
      </c>
      <c r="M22" s="21">
        <f t="shared" si="4"/>
        <v>0</v>
      </c>
      <c r="N22" s="21">
        <f t="shared" si="4"/>
        <v>0</v>
      </c>
      <c r="O22" s="21">
        <f t="shared" si="4"/>
        <v>0</v>
      </c>
      <c r="P22" s="21">
        <f t="shared" si="4"/>
        <v>0</v>
      </c>
      <c r="Q22" s="21">
        <f t="shared" si="4"/>
        <v>0</v>
      </c>
      <c r="R22" s="21">
        <f t="shared" si="4"/>
        <v>0</v>
      </c>
      <c r="S22" s="21">
        <f t="shared" si="4"/>
        <v>0</v>
      </c>
      <c r="T22" s="21">
        <f t="shared" si="4"/>
        <v>0</v>
      </c>
      <c r="U22" s="21">
        <f t="shared" si="4"/>
        <v>0</v>
      </c>
      <c r="V22" s="21">
        <f t="shared" si="4"/>
        <v>0</v>
      </c>
      <c r="W22" s="21">
        <f t="shared" si="4"/>
        <v>0</v>
      </c>
      <c r="X22" s="21">
        <f t="shared" si="4"/>
        <v>0</v>
      </c>
      <c r="Y22" s="21">
        <f t="shared" si="4"/>
        <v>0</v>
      </c>
      <c r="Z22" s="21">
        <f t="shared" si="4"/>
        <v>0</v>
      </c>
      <c r="AA22" s="21">
        <f t="shared" si="4"/>
        <v>0</v>
      </c>
      <c r="AB22" s="21">
        <f t="shared" si="4"/>
        <v>0</v>
      </c>
      <c r="AC22" s="21">
        <f t="shared" si="4"/>
        <v>0</v>
      </c>
      <c r="AD22" s="21">
        <f t="shared" si="4"/>
        <v>0</v>
      </c>
      <c r="AE22" s="21">
        <f t="shared" si="4"/>
        <v>0</v>
      </c>
      <c r="AF22" s="21">
        <f t="shared" si="4"/>
        <v>0</v>
      </c>
      <c r="AG22" s="21">
        <f t="shared" si="4"/>
        <v>0</v>
      </c>
      <c r="AH22" s="21">
        <f t="shared" si="4"/>
        <v>0</v>
      </c>
      <c r="AI22" s="21">
        <f t="shared" si="4"/>
        <v>0</v>
      </c>
      <c r="AJ22" s="21">
        <f t="shared" si="4"/>
        <v>0</v>
      </c>
      <c r="AK22" s="21">
        <f t="shared" si="4"/>
        <v>0</v>
      </c>
      <c r="AL22" s="21">
        <f t="shared" si="4"/>
        <v>0</v>
      </c>
      <c r="AM22" s="21">
        <f t="shared" si="4"/>
        <v>0</v>
      </c>
      <c r="AN22" s="21">
        <f t="shared" si="4"/>
        <v>0</v>
      </c>
      <c r="AO22" s="21">
        <f t="shared" si="4"/>
        <v>0</v>
      </c>
      <c r="AP22" s="21">
        <f t="shared" si="4"/>
        <v>0</v>
      </c>
      <c r="AQ22" s="21">
        <f t="shared" si="4"/>
        <v>0</v>
      </c>
      <c r="AR22" s="21">
        <f t="shared" si="4"/>
        <v>0</v>
      </c>
      <c r="AS22" s="21">
        <f t="shared" si="4"/>
        <v>0</v>
      </c>
      <c r="AT22" s="21">
        <f t="shared" si="4"/>
        <v>0</v>
      </c>
      <c r="AU22" s="21">
        <f t="shared" si="4"/>
        <v>0</v>
      </c>
      <c r="AV22" s="21">
        <f t="shared" si="4"/>
        <v>4.75</v>
      </c>
      <c r="AW22" s="21">
        <f t="shared" si="4"/>
        <v>0</v>
      </c>
      <c r="AX22" s="21">
        <f t="shared" si="4"/>
        <v>0</v>
      </c>
      <c r="AY22" s="21">
        <f t="shared" si="4"/>
        <v>0</v>
      </c>
      <c r="AZ22" s="21">
        <f t="shared" si="4"/>
        <v>0</v>
      </c>
      <c r="BA22" s="21">
        <f t="shared" si="4"/>
        <v>0</v>
      </c>
      <c r="BB22" s="21">
        <f t="shared" si="4"/>
        <v>0</v>
      </c>
      <c r="BC22" s="21">
        <f t="shared" si="4"/>
        <v>0</v>
      </c>
      <c r="BD22" s="21">
        <f t="shared" si="4"/>
        <v>0</v>
      </c>
      <c r="BE22" s="21">
        <f t="shared" si="4"/>
        <v>0</v>
      </c>
      <c r="BF22" s="21">
        <f t="shared" si="4"/>
        <v>0</v>
      </c>
      <c r="BG22" s="21">
        <f t="shared" si="4"/>
        <v>0</v>
      </c>
      <c r="BH22" s="21">
        <f t="shared" si="4"/>
        <v>0</v>
      </c>
      <c r="BI22" s="21">
        <f t="shared" si="4"/>
        <v>0</v>
      </c>
      <c r="BJ22" s="21">
        <f t="shared" si="4"/>
        <v>20.48</v>
      </c>
      <c r="BK22" s="21">
        <f t="shared" si="4"/>
        <v>0</v>
      </c>
      <c r="BL22" s="21">
        <f t="shared" si="4"/>
        <v>0</v>
      </c>
      <c r="BM22" s="21">
        <f t="shared" si="4"/>
        <v>0</v>
      </c>
      <c r="BN22" s="21">
        <f t="shared" si="4"/>
        <v>0</v>
      </c>
      <c r="BO22" s="21">
        <f t="shared" si="4"/>
        <v>0</v>
      </c>
      <c r="BP22" s="21">
        <f t="shared" si="4"/>
        <v>0</v>
      </c>
      <c r="BQ22" s="21">
        <f t="shared" ref="BQ22:CI22" si="5">SUM(BQ23:BQ33)</f>
        <v>0</v>
      </c>
      <c r="BR22" s="21">
        <f t="shared" si="5"/>
        <v>0</v>
      </c>
      <c r="BS22" s="21">
        <f t="shared" si="5"/>
        <v>0</v>
      </c>
      <c r="BT22" s="21">
        <f t="shared" si="5"/>
        <v>0</v>
      </c>
      <c r="BU22" s="21">
        <f t="shared" si="5"/>
        <v>0</v>
      </c>
      <c r="BV22" s="21">
        <f t="shared" si="5"/>
        <v>0</v>
      </c>
      <c r="BW22" s="21">
        <f>SUM(BW23:BW33)</f>
        <v>0</v>
      </c>
      <c r="BX22" s="21">
        <f t="shared" si="5"/>
        <v>25.23</v>
      </c>
      <c r="BY22" s="21">
        <f t="shared" si="5"/>
        <v>0</v>
      </c>
      <c r="BZ22" s="21">
        <f t="shared" si="5"/>
        <v>0</v>
      </c>
      <c r="CA22" s="21">
        <f t="shared" si="5"/>
        <v>0</v>
      </c>
      <c r="CB22" s="21">
        <f t="shared" si="5"/>
        <v>0</v>
      </c>
      <c r="CC22" s="21">
        <f t="shared" si="5"/>
        <v>0</v>
      </c>
      <c r="CD22" s="21">
        <f t="shared" si="5"/>
        <v>0</v>
      </c>
      <c r="CE22" s="21">
        <f t="shared" si="5"/>
        <v>0</v>
      </c>
      <c r="CF22" s="21">
        <f t="shared" si="5"/>
        <v>0</v>
      </c>
      <c r="CG22" s="21">
        <f t="shared" si="5"/>
        <v>0</v>
      </c>
      <c r="CH22" s="21">
        <f t="shared" si="5"/>
        <v>0</v>
      </c>
      <c r="CI22" s="21">
        <f t="shared" si="5"/>
        <v>0</v>
      </c>
      <c r="CJ22" s="98" t="s">
        <v>586</v>
      </c>
    </row>
    <row r="23" spans="1:88" ht="78.75">
      <c r="A23" s="69" t="s">
        <v>753</v>
      </c>
      <c r="B23" s="272" t="s">
        <v>688</v>
      </c>
      <c r="C23" s="52" t="s">
        <v>764</v>
      </c>
      <c r="D23" s="21">
        <v>0</v>
      </c>
      <c r="E23" s="21">
        <v>0</v>
      </c>
      <c r="F23" s="21">
        <v>2.2999999999999998</v>
      </c>
      <c r="G23" s="21">
        <v>0</v>
      </c>
      <c r="H23" s="21">
        <v>0</v>
      </c>
      <c r="I23" s="21">
        <v>0</v>
      </c>
      <c r="J23" s="21">
        <v>0</v>
      </c>
      <c r="K23" s="21">
        <v>0</v>
      </c>
      <c r="L23" s="21">
        <v>0</v>
      </c>
      <c r="M23" s="21">
        <v>0</v>
      </c>
      <c r="N23" s="21">
        <v>0</v>
      </c>
      <c r="O23" s="21">
        <v>0</v>
      </c>
      <c r="P23" s="21">
        <v>0</v>
      </c>
      <c r="Q23" s="21">
        <v>0</v>
      </c>
      <c r="R23" s="21">
        <v>0</v>
      </c>
      <c r="S23" s="21">
        <v>0</v>
      </c>
      <c r="T23" s="21">
        <v>0</v>
      </c>
      <c r="U23" s="21">
        <v>0</v>
      </c>
      <c r="V23" s="21">
        <v>0</v>
      </c>
      <c r="W23" s="21">
        <v>0</v>
      </c>
      <c r="X23" s="21">
        <v>0</v>
      </c>
      <c r="Y23" s="21">
        <v>0</v>
      </c>
      <c r="Z23" s="21">
        <v>0</v>
      </c>
      <c r="AA23" s="21">
        <v>0</v>
      </c>
      <c r="AB23" s="21">
        <v>0</v>
      </c>
      <c r="AC23" s="21">
        <v>0</v>
      </c>
      <c r="AD23" s="21">
        <v>0</v>
      </c>
      <c r="AE23" s="21">
        <v>0</v>
      </c>
      <c r="AF23" s="21">
        <v>0</v>
      </c>
      <c r="AG23" s="21">
        <v>0</v>
      </c>
      <c r="AH23" s="21">
        <v>0</v>
      </c>
      <c r="AI23" s="21">
        <v>0</v>
      </c>
      <c r="AJ23" s="21">
        <v>0</v>
      </c>
      <c r="AK23" s="21">
        <v>0</v>
      </c>
      <c r="AL23" s="21">
        <v>0</v>
      </c>
      <c r="AM23" s="21">
        <v>0</v>
      </c>
      <c r="AN23" s="21">
        <v>0</v>
      </c>
      <c r="AO23" s="21">
        <v>0</v>
      </c>
      <c r="AP23" s="21">
        <v>0</v>
      </c>
      <c r="AQ23" s="21">
        <v>0</v>
      </c>
      <c r="AR23" s="21">
        <v>0</v>
      </c>
      <c r="AS23" s="21">
        <v>0</v>
      </c>
      <c r="AT23" s="21">
        <v>0</v>
      </c>
      <c r="AU23" s="21">
        <v>0</v>
      </c>
      <c r="AV23" s="21">
        <v>2.2999999999999998</v>
      </c>
      <c r="AW23" s="21">
        <v>0</v>
      </c>
      <c r="AX23" s="21">
        <v>0</v>
      </c>
      <c r="AY23" s="21">
        <v>0</v>
      </c>
      <c r="AZ23" s="21">
        <v>0</v>
      </c>
      <c r="BA23" s="21">
        <v>0</v>
      </c>
      <c r="BB23" s="21">
        <v>0</v>
      </c>
      <c r="BC23" s="21">
        <v>0</v>
      </c>
      <c r="BD23" s="21">
        <v>0</v>
      </c>
      <c r="BE23" s="21">
        <v>0</v>
      </c>
      <c r="BF23" s="21">
        <v>0</v>
      </c>
      <c r="BG23" s="21">
        <v>0</v>
      </c>
      <c r="BH23" s="21">
        <v>0</v>
      </c>
      <c r="BI23" s="21">
        <v>0</v>
      </c>
      <c r="BJ23" s="21">
        <v>0</v>
      </c>
      <c r="BK23" s="21">
        <v>0</v>
      </c>
      <c r="BL23" s="21">
        <v>0</v>
      </c>
      <c r="BM23" s="21">
        <v>0</v>
      </c>
      <c r="BN23" s="21">
        <v>0</v>
      </c>
      <c r="BO23" s="21">
        <v>0</v>
      </c>
      <c r="BP23" s="21">
        <v>0</v>
      </c>
      <c r="BQ23" s="21">
        <v>0</v>
      </c>
      <c r="BR23" s="21">
        <v>0</v>
      </c>
      <c r="BS23" s="21">
        <v>0</v>
      </c>
      <c r="BT23" s="21">
        <v>0</v>
      </c>
      <c r="BU23" s="21">
        <v>0</v>
      </c>
      <c r="BV23" s="21">
        <v>0</v>
      </c>
      <c r="BW23" s="21">
        <v>0</v>
      </c>
      <c r="BX23" s="21">
        <v>2.2999999999999998</v>
      </c>
      <c r="BY23" s="21">
        <v>0</v>
      </c>
      <c r="BZ23" s="21">
        <v>0</v>
      </c>
      <c r="CA23" s="21">
        <v>0</v>
      </c>
      <c r="CB23" s="21">
        <v>0</v>
      </c>
      <c r="CC23" s="21">
        <v>0</v>
      </c>
      <c r="CD23" s="21">
        <v>0</v>
      </c>
      <c r="CE23" s="21">
        <v>0</v>
      </c>
      <c r="CF23" s="21">
        <v>0</v>
      </c>
      <c r="CG23" s="21">
        <v>0</v>
      </c>
      <c r="CH23" s="21">
        <v>0</v>
      </c>
      <c r="CI23" s="21">
        <v>0</v>
      </c>
      <c r="CJ23" s="98" t="s">
        <v>586</v>
      </c>
    </row>
    <row r="24" spans="1:88" ht="78.75">
      <c r="A24" s="69" t="s">
        <v>754</v>
      </c>
      <c r="B24" s="272" t="s">
        <v>689</v>
      </c>
      <c r="C24" s="52" t="s">
        <v>765</v>
      </c>
      <c r="D24" s="21">
        <v>0</v>
      </c>
      <c r="E24" s="21">
        <v>0</v>
      </c>
      <c r="F24" s="21">
        <v>0.76</v>
      </c>
      <c r="G24" s="21">
        <v>0</v>
      </c>
      <c r="H24" s="21">
        <v>0</v>
      </c>
      <c r="I24" s="21">
        <v>0</v>
      </c>
      <c r="J24" s="21">
        <v>0</v>
      </c>
      <c r="K24" s="21">
        <v>0</v>
      </c>
      <c r="L24" s="21">
        <v>0</v>
      </c>
      <c r="M24" s="21">
        <v>0</v>
      </c>
      <c r="N24" s="21">
        <v>0</v>
      </c>
      <c r="O24" s="21">
        <v>0</v>
      </c>
      <c r="P24" s="21">
        <v>0</v>
      </c>
      <c r="Q24" s="21">
        <v>0</v>
      </c>
      <c r="R24" s="21">
        <v>0</v>
      </c>
      <c r="S24" s="21">
        <v>0</v>
      </c>
      <c r="T24" s="21">
        <v>0</v>
      </c>
      <c r="U24" s="21">
        <v>0</v>
      </c>
      <c r="V24" s="21">
        <v>0</v>
      </c>
      <c r="W24" s="21">
        <v>0</v>
      </c>
      <c r="X24" s="21">
        <v>0</v>
      </c>
      <c r="Y24" s="21">
        <v>0</v>
      </c>
      <c r="Z24" s="21">
        <v>0</v>
      </c>
      <c r="AA24" s="21">
        <v>0</v>
      </c>
      <c r="AB24" s="21">
        <v>0</v>
      </c>
      <c r="AC24" s="21">
        <v>0</v>
      </c>
      <c r="AD24" s="21">
        <v>0</v>
      </c>
      <c r="AE24" s="21">
        <v>0</v>
      </c>
      <c r="AF24" s="21">
        <v>0</v>
      </c>
      <c r="AG24" s="21">
        <v>0</v>
      </c>
      <c r="AH24" s="21">
        <v>0</v>
      </c>
      <c r="AI24" s="21">
        <v>0</v>
      </c>
      <c r="AJ24" s="21">
        <v>0</v>
      </c>
      <c r="AK24" s="21">
        <v>0</v>
      </c>
      <c r="AL24" s="21">
        <v>0</v>
      </c>
      <c r="AM24" s="21">
        <v>0</v>
      </c>
      <c r="AN24" s="21">
        <v>0</v>
      </c>
      <c r="AO24" s="21">
        <v>0</v>
      </c>
      <c r="AP24" s="21">
        <v>0</v>
      </c>
      <c r="AQ24" s="21">
        <v>0</v>
      </c>
      <c r="AR24" s="21">
        <v>0</v>
      </c>
      <c r="AS24" s="21">
        <v>0</v>
      </c>
      <c r="AT24" s="21">
        <v>0</v>
      </c>
      <c r="AU24" s="21">
        <v>0</v>
      </c>
      <c r="AV24" s="21">
        <v>0.76</v>
      </c>
      <c r="AW24" s="21">
        <v>0</v>
      </c>
      <c r="AX24" s="21">
        <v>0</v>
      </c>
      <c r="AY24" s="21">
        <v>0</v>
      </c>
      <c r="AZ24" s="21">
        <v>0</v>
      </c>
      <c r="BA24" s="21">
        <v>0</v>
      </c>
      <c r="BB24" s="21">
        <v>0</v>
      </c>
      <c r="BC24" s="21">
        <v>0</v>
      </c>
      <c r="BD24" s="21">
        <v>0</v>
      </c>
      <c r="BE24" s="21">
        <v>0</v>
      </c>
      <c r="BF24" s="21">
        <v>0</v>
      </c>
      <c r="BG24" s="21">
        <v>0</v>
      </c>
      <c r="BH24" s="21">
        <v>0</v>
      </c>
      <c r="BI24" s="21">
        <v>0</v>
      </c>
      <c r="BJ24" s="21">
        <v>0</v>
      </c>
      <c r="BK24" s="21">
        <v>0</v>
      </c>
      <c r="BL24" s="21">
        <v>0</v>
      </c>
      <c r="BM24" s="21">
        <v>0</v>
      </c>
      <c r="BN24" s="21">
        <v>0</v>
      </c>
      <c r="BO24" s="21">
        <v>0</v>
      </c>
      <c r="BP24" s="21">
        <v>0</v>
      </c>
      <c r="BQ24" s="21">
        <v>0</v>
      </c>
      <c r="BR24" s="21">
        <v>0</v>
      </c>
      <c r="BS24" s="21">
        <v>0</v>
      </c>
      <c r="BT24" s="21">
        <v>0</v>
      </c>
      <c r="BU24" s="21">
        <v>0</v>
      </c>
      <c r="BV24" s="21">
        <v>0</v>
      </c>
      <c r="BW24" s="21">
        <v>0</v>
      </c>
      <c r="BX24" s="21">
        <v>0.76</v>
      </c>
      <c r="BY24" s="21">
        <v>0</v>
      </c>
      <c r="BZ24" s="21">
        <v>0</v>
      </c>
      <c r="CA24" s="21">
        <v>0</v>
      </c>
      <c r="CB24" s="21">
        <v>0</v>
      </c>
      <c r="CC24" s="21">
        <v>0</v>
      </c>
      <c r="CD24" s="21">
        <v>0</v>
      </c>
      <c r="CE24" s="21">
        <v>0</v>
      </c>
      <c r="CF24" s="21">
        <v>0</v>
      </c>
      <c r="CG24" s="21">
        <v>0</v>
      </c>
      <c r="CH24" s="21">
        <v>0</v>
      </c>
      <c r="CI24" s="21">
        <v>0</v>
      </c>
      <c r="CJ24" s="98" t="s">
        <v>586</v>
      </c>
    </row>
    <row r="25" spans="1:88" ht="78.75">
      <c r="A25" s="69" t="s">
        <v>755</v>
      </c>
      <c r="B25" s="272" t="s">
        <v>690</v>
      </c>
      <c r="C25" s="52" t="s">
        <v>766</v>
      </c>
      <c r="D25" s="21">
        <v>0</v>
      </c>
      <c r="E25" s="21">
        <v>0</v>
      </c>
      <c r="F25" s="21">
        <v>0.48</v>
      </c>
      <c r="G25" s="21">
        <v>0</v>
      </c>
      <c r="H25" s="21">
        <v>0</v>
      </c>
      <c r="I25" s="21">
        <v>0</v>
      </c>
      <c r="J25" s="21">
        <v>0</v>
      </c>
      <c r="K25" s="21">
        <v>0</v>
      </c>
      <c r="L25" s="21">
        <v>0</v>
      </c>
      <c r="M25" s="21">
        <v>0</v>
      </c>
      <c r="N25" s="21">
        <v>0</v>
      </c>
      <c r="O25" s="21">
        <v>0</v>
      </c>
      <c r="P25" s="21">
        <v>0</v>
      </c>
      <c r="Q25" s="21">
        <v>0</v>
      </c>
      <c r="R25" s="21">
        <v>0</v>
      </c>
      <c r="S25" s="21">
        <v>0</v>
      </c>
      <c r="T25" s="21">
        <v>0</v>
      </c>
      <c r="U25" s="21">
        <v>0</v>
      </c>
      <c r="V25" s="21">
        <v>0</v>
      </c>
      <c r="W25" s="21">
        <v>0</v>
      </c>
      <c r="X25" s="21">
        <v>0</v>
      </c>
      <c r="Y25" s="21">
        <v>0</v>
      </c>
      <c r="Z25" s="21">
        <v>0</v>
      </c>
      <c r="AA25" s="21">
        <v>0</v>
      </c>
      <c r="AB25" s="21">
        <v>0</v>
      </c>
      <c r="AC25" s="21">
        <v>0</v>
      </c>
      <c r="AD25" s="21">
        <v>0</v>
      </c>
      <c r="AE25" s="21">
        <v>0</v>
      </c>
      <c r="AF25" s="21">
        <v>0</v>
      </c>
      <c r="AG25" s="21">
        <v>0</v>
      </c>
      <c r="AH25" s="21">
        <v>0</v>
      </c>
      <c r="AI25" s="21">
        <v>0</v>
      </c>
      <c r="AJ25" s="21">
        <v>0</v>
      </c>
      <c r="AK25" s="21">
        <v>0</v>
      </c>
      <c r="AL25" s="21">
        <v>0</v>
      </c>
      <c r="AM25" s="21">
        <v>0</v>
      </c>
      <c r="AN25" s="21">
        <v>0</v>
      </c>
      <c r="AO25" s="21">
        <v>0</v>
      </c>
      <c r="AP25" s="21">
        <v>0</v>
      </c>
      <c r="AQ25" s="21">
        <v>0</v>
      </c>
      <c r="AR25" s="21">
        <v>0</v>
      </c>
      <c r="AS25" s="21">
        <v>0</v>
      </c>
      <c r="AT25" s="21">
        <v>0</v>
      </c>
      <c r="AU25" s="21">
        <v>0</v>
      </c>
      <c r="AV25" s="21">
        <v>0.48</v>
      </c>
      <c r="AW25" s="21">
        <v>0</v>
      </c>
      <c r="AX25" s="21">
        <v>0</v>
      </c>
      <c r="AY25" s="21">
        <v>0</v>
      </c>
      <c r="AZ25" s="21">
        <v>0</v>
      </c>
      <c r="BA25" s="21">
        <v>0</v>
      </c>
      <c r="BB25" s="21">
        <v>0</v>
      </c>
      <c r="BC25" s="21">
        <v>0</v>
      </c>
      <c r="BD25" s="21">
        <v>0</v>
      </c>
      <c r="BE25" s="21">
        <v>0</v>
      </c>
      <c r="BF25" s="21">
        <v>0</v>
      </c>
      <c r="BG25" s="21">
        <v>0</v>
      </c>
      <c r="BH25" s="21">
        <v>0</v>
      </c>
      <c r="BI25" s="21">
        <v>0</v>
      </c>
      <c r="BJ25" s="21">
        <v>0</v>
      </c>
      <c r="BK25" s="21">
        <v>0</v>
      </c>
      <c r="BL25" s="21">
        <v>0</v>
      </c>
      <c r="BM25" s="21">
        <v>0</v>
      </c>
      <c r="BN25" s="21">
        <v>0</v>
      </c>
      <c r="BO25" s="21">
        <v>0</v>
      </c>
      <c r="BP25" s="21">
        <v>0</v>
      </c>
      <c r="BQ25" s="21">
        <v>0</v>
      </c>
      <c r="BR25" s="21">
        <v>0</v>
      </c>
      <c r="BS25" s="21">
        <v>0</v>
      </c>
      <c r="BT25" s="21">
        <v>0</v>
      </c>
      <c r="BU25" s="21">
        <v>0</v>
      </c>
      <c r="BV25" s="21">
        <v>0</v>
      </c>
      <c r="BW25" s="21">
        <v>0</v>
      </c>
      <c r="BX25" s="21">
        <v>0.48</v>
      </c>
      <c r="BY25" s="21">
        <v>0</v>
      </c>
      <c r="BZ25" s="21">
        <v>0</v>
      </c>
      <c r="CA25" s="21">
        <v>0</v>
      </c>
      <c r="CB25" s="21">
        <v>0</v>
      </c>
      <c r="CC25" s="21">
        <v>0</v>
      </c>
      <c r="CD25" s="21">
        <v>0</v>
      </c>
      <c r="CE25" s="21">
        <v>0</v>
      </c>
      <c r="CF25" s="21">
        <v>0</v>
      </c>
      <c r="CG25" s="21">
        <v>0</v>
      </c>
      <c r="CH25" s="21">
        <v>0</v>
      </c>
      <c r="CI25" s="21">
        <v>0</v>
      </c>
      <c r="CJ25" s="98" t="s">
        <v>586</v>
      </c>
    </row>
    <row r="26" spans="1:88" ht="78.75">
      <c r="A26" s="69" t="s">
        <v>756</v>
      </c>
      <c r="B26" s="272" t="s">
        <v>691</v>
      </c>
      <c r="C26" s="52" t="s">
        <v>767</v>
      </c>
      <c r="D26" s="21">
        <v>0</v>
      </c>
      <c r="E26" s="21">
        <v>0</v>
      </c>
      <c r="F26" s="21">
        <v>0.96</v>
      </c>
      <c r="G26" s="21">
        <v>0</v>
      </c>
      <c r="H26" s="21">
        <v>0</v>
      </c>
      <c r="I26" s="21">
        <v>0</v>
      </c>
      <c r="J26" s="21">
        <v>0</v>
      </c>
      <c r="K26" s="21">
        <v>0</v>
      </c>
      <c r="L26" s="21">
        <v>0</v>
      </c>
      <c r="M26" s="21">
        <v>0</v>
      </c>
      <c r="N26" s="21">
        <v>0</v>
      </c>
      <c r="O26" s="21">
        <v>0</v>
      </c>
      <c r="P26" s="21">
        <v>0</v>
      </c>
      <c r="Q26" s="21">
        <v>0</v>
      </c>
      <c r="R26" s="21">
        <v>0</v>
      </c>
      <c r="S26" s="21">
        <v>0</v>
      </c>
      <c r="T26" s="21">
        <v>0</v>
      </c>
      <c r="U26" s="21">
        <v>0</v>
      </c>
      <c r="V26" s="21">
        <v>0</v>
      </c>
      <c r="W26" s="21">
        <v>0</v>
      </c>
      <c r="X26" s="21">
        <v>0</v>
      </c>
      <c r="Y26" s="21">
        <v>0</v>
      </c>
      <c r="Z26" s="21">
        <v>0</v>
      </c>
      <c r="AA26" s="21">
        <v>0</v>
      </c>
      <c r="AB26" s="21">
        <v>0</v>
      </c>
      <c r="AC26" s="21">
        <v>0</v>
      </c>
      <c r="AD26" s="21">
        <v>0</v>
      </c>
      <c r="AE26" s="21">
        <v>0</v>
      </c>
      <c r="AF26" s="21">
        <v>0</v>
      </c>
      <c r="AG26" s="21">
        <v>0</v>
      </c>
      <c r="AH26" s="21">
        <v>0</v>
      </c>
      <c r="AI26" s="21">
        <v>0</v>
      </c>
      <c r="AJ26" s="21">
        <v>0</v>
      </c>
      <c r="AK26" s="21">
        <v>0</v>
      </c>
      <c r="AL26" s="21">
        <v>0</v>
      </c>
      <c r="AM26" s="21">
        <v>0</v>
      </c>
      <c r="AN26" s="21">
        <v>0</v>
      </c>
      <c r="AO26" s="21">
        <v>0</v>
      </c>
      <c r="AP26" s="21">
        <v>0</v>
      </c>
      <c r="AQ26" s="21">
        <v>0</v>
      </c>
      <c r="AR26" s="21">
        <v>0</v>
      </c>
      <c r="AS26" s="21">
        <v>0</v>
      </c>
      <c r="AT26" s="21">
        <v>0</v>
      </c>
      <c r="AU26" s="21">
        <v>0</v>
      </c>
      <c r="AV26" s="21">
        <v>0</v>
      </c>
      <c r="AW26" s="21">
        <v>0</v>
      </c>
      <c r="AX26" s="21">
        <v>0</v>
      </c>
      <c r="AY26" s="21">
        <v>0</v>
      </c>
      <c r="AZ26" s="21">
        <v>0</v>
      </c>
      <c r="BA26" s="21">
        <v>0</v>
      </c>
      <c r="BB26" s="21">
        <v>0</v>
      </c>
      <c r="BC26" s="21">
        <v>0</v>
      </c>
      <c r="BD26" s="21">
        <v>0</v>
      </c>
      <c r="BE26" s="21">
        <v>0</v>
      </c>
      <c r="BF26" s="21">
        <v>0</v>
      </c>
      <c r="BG26" s="21">
        <v>0</v>
      </c>
      <c r="BH26" s="21">
        <v>0</v>
      </c>
      <c r="BI26" s="21">
        <v>0</v>
      </c>
      <c r="BJ26" s="21">
        <v>0.96</v>
      </c>
      <c r="BK26" s="21">
        <v>0</v>
      </c>
      <c r="BL26" s="21">
        <v>0</v>
      </c>
      <c r="BM26" s="21">
        <v>0</v>
      </c>
      <c r="BN26" s="21">
        <v>0</v>
      </c>
      <c r="BO26" s="21">
        <v>0</v>
      </c>
      <c r="BP26" s="21">
        <v>0</v>
      </c>
      <c r="BQ26" s="21">
        <v>0</v>
      </c>
      <c r="BR26" s="21">
        <v>0</v>
      </c>
      <c r="BS26" s="21">
        <v>0</v>
      </c>
      <c r="BT26" s="21">
        <v>0</v>
      </c>
      <c r="BU26" s="21">
        <v>0</v>
      </c>
      <c r="BV26" s="21">
        <v>0</v>
      </c>
      <c r="BW26" s="21">
        <v>0</v>
      </c>
      <c r="BX26" s="21">
        <v>0.96</v>
      </c>
      <c r="BY26" s="21">
        <v>0</v>
      </c>
      <c r="BZ26" s="21">
        <v>0</v>
      </c>
      <c r="CA26" s="21">
        <v>0</v>
      </c>
      <c r="CB26" s="21">
        <v>0</v>
      </c>
      <c r="CC26" s="21">
        <v>0</v>
      </c>
      <c r="CD26" s="21">
        <v>0</v>
      </c>
      <c r="CE26" s="21">
        <v>0</v>
      </c>
      <c r="CF26" s="21">
        <v>0</v>
      </c>
      <c r="CG26" s="21">
        <v>0</v>
      </c>
      <c r="CH26" s="21">
        <v>0</v>
      </c>
      <c r="CI26" s="21">
        <v>0</v>
      </c>
      <c r="CJ26" s="98" t="s">
        <v>586</v>
      </c>
    </row>
    <row r="27" spans="1:88" ht="78.75">
      <c r="A27" s="69" t="s">
        <v>757</v>
      </c>
      <c r="B27" s="272" t="s">
        <v>692</v>
      </c>
      <c r="C27" s="52" t="s">
        <v>768</v>
      </c>
      <c r="D27" s="21">
        <v>0</v>
      </c>
      <c r="E27" s="21">
        <v>0</v>
      </c>
      <c r="F27" s="21">
        <v>1.9</v>
      </c>
      <c r="G27" s="21">
        <v>0</v>
      </c>
      <c r="H27" s="21">
        <v>0</v>
      </c>
      <c r="I27" s="21">
        <v>0</v>
      </c>
      <c r="J27" s="21">
        <v>0</v>
      </c>
      <c r="K27" s="21">
        <v>0</v>
      </c>
      <c r="L27" s="21">
        <v>0</v>
      </c>
      <c r="M27" s="21">
        <v>0</v>
      </c>
      <c r="N27" s="21">
        <v>0</v>
      </c>
      <c r="O27" s="21">
        <v>0</v>
      </c>
      <c r="P27" s="21">
        <v>0</v>
      </c>
      <c r="Q27" s="21">
        <v>0</v>
      </c>
      <c r="R27" s="21">
        <v>0</v>
      </c>
      <c r="S27" s="21">
        <v>0</v>
      </c>
      <c r="T27" s="21">
        <v>0</v>
      </c>
      <c r="U27" s="21">
        <v>0</v>
      </c>
      <c r="V27" s="21">
        <v>0</v>
      </c>
      <c r="W27" s="21">
        <v>0</v>
      </c>
      <c r="X27" s="21">
        <v>0</v>
      </c>
      <c r="Y27" s="21">
        <v>0</v>
      </c>
      <c r="Z27" s="21">
        <v>0</v>
      </c>
      <c r="AA27" s="21">
        <v>0</v>
      </c>
      <c r="AB27" s="21">
        <v>0</v>
      </c>
      <c r="AC27" s="21">
        <v>0</v>
      </c>
      <c r="AD27" s="21">
        <v>0</v>
      </c>
      <c r="AE27" s="21">
        <v>0</v>
      </c>
      <c r="AF27" s="21">
        <v>0</v>
      </c>
      <c r="AG27" s="21">
        <v>0</v>
      </c>
      <c r="AH27" s="21">
        <v>0</v>
      </c>
      <c r="AI27" s="21">
        <v>0</v>
      </c>
      <c r="AJ27" s="21">
        <v>0</v>
      </c>
      <c r="AK27" s="21">
        <v>0</v>
      </c>
      <c r="AL27" s="21">
        <v>0</v>
      </c>
      <c r="AM27" s="21">
        <v>0</v>
      </c>
      <c r="AN27" s="21">
        <v>0</v>
      </c>
      <c r="AO27" s="21">
        <v>0</v>
      </c>
      <c r="AP27" s="21">
        <v>0</v>
      </c>
      <c r="AQ27" s="21">
        <v>0</v>
      </c>
      <c r="AR27" s="21">
        <v>0</v>
      </c>
      <c r="AS27" s="21">
        <v>0</v>
      </c>
      <c r="AT27" s="21">
        <v>0</v>
      </c>
      <c r="AU27" s="21">
        <v>0</v>
      </c>
      <c r="AV27" s="21">
        <v>0</v>
      </c>
      <c r="AW27" s="21">
        <v>0</v>
      </c>
      <c r="AX27" s="21">
        <v>0</v>
      </c>
      <c r="AY27" s="21">
        <v>0</v>
      </c>
      <c r="AZ27" s="21">
        <v>0</v>
      </c>
      <c r="BA27" s="21">
        <v>0</v>
      </c>
      <c r="BB27" s="21">
        <v>0</v>
      </c>
      <c r="BC27" s="21">
        <v>0</v>
      </c>
      <c r="BD27" s="21">
        <v>0</v>
      </c>
      <c r="BE27" s="21">
        <v>0</v>
      </c>
      <c r="BF27" s="21">
        <v>0</v>
      </c>
      <c r="BG27" s="21">
        <v>0</v>
      </c>
      <c r="BH27" s="21">
        <v>0</v>
      </c>
      <c r="BI27" s="21">
        <v>0</v>
      </c>
      <c r="BJ27" s="21">
        <v>1.9</v>
      </c>
      <c r="BK27" s="21">
        <v>0</v>
      </c>
      <c r="BL27" s="21">
        <v>0</v>
      </c>
      <c r="BM27" s="21">
        <v>0</v>
      </c>
      <c r="BN27" s="21">
        <v>0</v>
      </c>
      <c r="BO27" s="21">
        <v>0</v>
      </c>
      <c r="BP27" s="21">
        <v>0</v>
      </c>
      <c r="BQ27" s="21">
        <v>0</v>
      </c>
      <c r="BR27" s="21">
        <v>0</v>
      </c>
      <c r="BS27" s="21">
        <v>0</v>
      </c>
      <c r="BT27" s="21">
        <v>0</v>
      </c>
      <c r="BU27" s="21">
        <v>0</v>
      </c>
      <c r="BV27" s="21">
        <v>0</v>
      </c>
      <c r="BW27" s="21">
        <v>0</v>
      </c>
      <c r="BX27" s="21">
        <v>1.9</v>
      </c>
      <c r="BY27" s="21">
        <v>0</v>
      </c>
      <c r="BZ27" s="21">
        <v>0</v>
      </c>
      <c r="CA27" s="21">
        <v>0</v>
      </c>
      <c r="CB27" s="21">
        <v>0</v>
      </c>
      <c r="CC27" s="21">
        <v>0</v>
      </c>
      <c r="CD27" s="21">
        <v>0</v>
      </c>
      <c r="CE27" s="21">
        <v>0</v>
      </c>
      <c r="CF27" s="21">
        <v>0</v>
      </c>
      <c r="CG27" s="21">
        <v>0</v>
      </c>
      <c r="CH27" s="21">
        <v>0</v>
      </c>
      <c r="CI27" s="21">
        <v>0</v>
      </c>
      <c r="CJ27" s="98" t="s">
        <v>586</v>
      </c>
    </row>
    <row r="28" spans="1:88" ht="78.75">
      <c r="A28" s="69" t="s">
        <v>758</v>
      </c>
      <c r="B28" s="186" t="s">
        <v>693</v>
      </c>
      <c r="C28" s="52" t="s">
        <v>769</v>
      </c>
      <c r="D28" s="21">
        <v>0</v>
      </c>
      <c r="E28" s="21">
        <v>0</v>
      </c>
      <c r="F28" s="21">
        <v>5.9</v>
      </c>
      <c r="G28" s="21">
        <v>0</v>
      </c>
      <c r="H28" s="21">
        <v>0</v>
      </c>
      <c r="I28" s="21">
        <v>0</v>
      </c>
      <c r="J28" s="21">
        <v>0</v>
      </c>
      <c r="K28" s="21">
        <v>0</v>
      </c>
      <c r="L28" s="21">
        <v>0</v>
      </c>
      <c r="M28" s="21">
        <v>0</v>
      </c>
      <c r="N28" s="21">
        <v>0</v>
      </c>
      <c r="O28" s="21">
        <v>0</v>
      </c>
      <c r="P28" s="21">
        <v>0</v>
      </c>
      <c r="Q28" s="21">
        <v>0</v>
      </c>
      <c r="R28" s="21">
        <v>0</v>
      </c>
      <c r="S28" s="21">
        <v>0</v>
      </c>
      <c r="T28" s="21">
        <v>0</v>
      </c>
      <c r="U28" s="21">
        <v>0</v>
      </c>
      <c r="V28" s="21">
        <v>0</v>
      </c>
      <c r="W28" s="21">
        <v>0</v>
      </c>
      <c r="X28" s="21">
        <v>0</v>
      </c>
      <c r="Y28" s="21">
        <v>0</v>
      </c>
      <c r="Z28" s="21">
        <v>0</v>
      </c>
      <c r="AA28" s="21">
        <v>0</v>
      </c>
      <c r="AB28" s="21">
        <v>0</v>
      </c>
      <c r="AC28" s="21">
        <v>0</v>
      </c>
      <c r="AD28" s="21">
        <v>0</v>
      </c>
      <c r="AE28" s="21">
        <v>0</v>
      </c>
      <c r="AF28" s="21">
        <v>0</v>
      </c>
      <c r="AG28" s="21">
        <v>0</v>
      </c>
      <c r="AH28" s="21">
        <v>0</v>
      </c>
      <c r="AI28" s="21">
        <v>0</v>
      </c>
      <c r="AJ28" s="21">
        <v>0</v>
      </c>
      <c r="AK28" s="21">
        <v>0</v>
      </c>
      <c r="AL28" s="21">
        <v>0</v>
      </c>
      <c r="AM28" s="21">
        <v>0</v>
      </c>
      <c r="AN28" s="21">
        <v>0</v>
      </c>
      <c r="AO28" s="21">
        <v>0</v>
      </c>
      <c r="AP28" s="21">
        <v>0</v>
      </c>
      <c r="AQ28" s="21">
        <v>0</v>
      </c>
      <c r="AR28" s="21">
        <v>0</v>
      </c>
      <c r="AS28" s="21">
        <v>0</v>
      </c>
      <c r="AT28" s="21">
        <v>0</v>
      </c>
      <c r="AU28" s="21">
        <v>0</v>
      </c>
      <c r="AV28" s="21">
        <v>0</v>
      </c>
      <c r="AW28" s="21">
        <v>0</v>
      </c>
      <c r="AX28" s="21">
        <v>0</v>
      </c>
      <c r="AY28" s="21">
        <v>0</v>
      </c>
      <c r="AZ28" s="21">
        <v>0</v>
      </c>
      <c r="BA28" s="21">
        <v>0</v>
      </c>
      <c r="BB28" s="21">
        <v>0</v>
      </c>
      <c r="BC28" s="21">
        <v>0</v>
      </c>
      <c r="BD28" s="21">
        <v>0</v>
      </c>
      <c r="BE28" s="21">
        <v>0</v>
      </c>
      <c r="BF28" s="21">
        <v>0</v>
      </c>
      <c r="BG28" s="21">
        <v>0</v>
      </c>
      <c r="BH28" s="21">
        <v>0</v>
      </c>
      <c r="BI28" s="21">
        <v>0</v>
      </c>
      <c r="BJ28" s="21">
        <v>5.9</v>
      </c>
      <c r="BK28" s="21">
        <v>0</v>
      </c>
      <c r="BL28" s="21">
        <v>0</v>
      </c>
      <c r="BM28" s="21">
        <v>0</v>
      </c>
      <c r="BN28" s="21">
        <v>0</v>
      </c>
      <c r="BO28" s="21">
        <v>0</v>
      </c>
      <c r="BP28" s="21">
        <v>0</v>
      </c>
      <c r="BQ28" s="21">
        <v>0</v>
      </c>
      <c r="BR28" s="21">
        <v>0</v>
      </c>
      <c r="BS28" s="21">
        <v>0</v>
      </c>
      <c r="BT28" s="21">
        <v>0</v>
      </c>
      <c r="BU28" s="21">
        <v>0</v>
      </c>
      <c r="BV28" s="21">
        <v>0</v>
      </c>
      <c r="BW28" s="21">
        <v>0</v>
      </c>
      <c r="BX28" s="21">
        <v>5.9</v>
      </c>
      <c r="BY28" s="21">
        <v>0</v>
      </c>
      <c r="BZ28" s="21">
        <v>0</v>
      </c>
      <c r="CA28" s="21">
        <v>0</v>
      </c>
      <c r="CB28" s="21">
        <v>0</v>
      </c>
      <c r="CC28" s="21">
        <v>0</v>
      </c>
      <c r="CD28" s="21">
        <v>0</v>
      </c>
      <c r="CE28" s="21">
        <v>0</v>
      </c>
      <c r="CF28" s="21">
        <v>0</v>
      </c>
      <c r="CG28" s="21">
        <v>0</v>
      </c>
      <c r="CH28" s="21">
        <v>0</v>
      </c>
      <c r="CI28" s="21">
        <v>0</v>
      </c>
      <c r="CJ28" s="98" t="s">
        <v>586</v>
      </c>
    </row>
    <row r="29" spans="1:88" ht="78.75">
      <c r="A29" s="69" t="s">
        <v>759</v>
      </c>
      <c r="B29" s="186" t="s">
        <v>694</v>
      </c>
      <c r="C29" s="52" t="s">
        <v>770</v>
      </c>
      <c r="D29" s="21">
        <v>0</v>
      </c>
      <c r="E29" s="21">
        <v>0</v>
      </c>
      <c r="F29" s="21">
        <v>1.1970000000000001</v>
      </c>
      <c r="G29" s="21">
        <v>0</v>
      </c>
      <c r="H29" s="21">
        <v>0</v>
      </c>
      <c r="I29" s="21">
        <v>0</v>
      </c>
      <c r="J29" s="21">
        <v>0</v>
      </c>
      <c r="K29" s="21">
        <v>0</v>
      </c>
      <c r="L29" s="21">
        <v>0</v>
      </c>
      <c r="M29" s="21">
        <v>0</v>
      </c>
      <c r="N29" s="21">
        <v>0</v>
      </c>
      <c r="O29" s="21">
        <v>0</v>
      </c>
      <c r="P29" s="21">
        <v>0</v>
      </c>
      <c r="Q29" s="21">
        <v>0</v>
      </c>
      <c r="R29" s="21">
        <v>0</v>
      </c>
      <c r="S29" s="21">
        <v>0</v>
      </c>
      <c r="T29" s="21">
        <v>0</v>
      </c>
      <c r="U29" s="21">
        <v>0</v>
      </c>
      <c r="V29" s="21">
        <v>0</v>
      </c>
      <c r="W29" s="21">
        <v>0</v>
      </c>
      <c r="X29" s="21">
        <v>0</v>
      </c>
      <c r="Y29" s="21">
        <v>0</v>
      </c>
      <c r="Z29" s="21">
        <v>0</v>
      </c>
      <c r="AA29" s="21">
        <v>0</v>
      </c>
      <c r="AB29" s="21">
        <v>0</v>
      </c>
      <c r="AC29" s="21">
        <v>0</v>
      </c>
      <c r="AD29" s="21">
        <v>0</v>
      </c>
      <c r="AE29" s="21">
        <v>0</v>
      </c>
      <c r="AF29" s="21">
        <v>0</v>
      </c>
      <c r="AG29" s="21">
        <v>0</v>
      </c>
      <c r="AH29" s="21">
        <v>0</v>
      </c>
      <c r="AI29" s="21">
        <v>0</v>
      </c>
      <c r="AJ29" s="21">
        <v>0</v>
      </c>
      <c r="AK29" s="21">
        <v>0</v>
      </c>
      <c r="AL29" s="21">
        <v>0</v>
      </c>
      <c r="AM29" s="21">
        <v>0</v>
      </c>
      <c r="AN29" s="21">
        <v>0</v>
      </c>
      <c r="AO29" s="21">
        <v>0</v>
      </c>
      <c r="AP29" s="21">
        <v>0</v>
      </c>
      <c r="AQ29" s="21">
        <v>0</v>
      </c>
      <c r="AR29" s="21">
        <v>0</v>
      </c>
      <c r="AS29" s="21">
        <v>0</v>
      </c>
      <c r="AT29" s="21">
        <v>0</v>
      </c>
      <c r="AU29" s="21">
        <v>0</v>
      </c>
      <c r="AV29" s="21">
        <v>0</v>
      </c>
      <c r="AW29" s="21">
        <v>0</v>
      </c>
      <c r="AX29" s="21">
        <v>0</v>
      </c>
      <c r="AY29" s="21">
        <v>0</v>
      </c>
      <c r="AZ29" s="21">
        <v>0</v>
      </c>
      <c r="BA29" s="21">
        <v>0</v>
      </c>
      <c r="BB29" s="21">
        <v>0</v>
      </c>
      <c r="BC29" s="21">
        <v>0</v>
      </c>
      <c r="BD29" s="21">
        <v>0</v>
      </c>
      <c r="BE29" s="21">
        <v>0</v>
      </c>
      <c r="BF29" s="21">
        <v>0</v>
      </c>
      <c r="BG29" s="21">
        <v>0</v>
      </c>
      <c r="BH29" s="21">
        <v>0</v>
      </c>
      <c r="BI29" s="21">
        <v>0</v>
      </c>
      <c r="BJ29" s="21">
        <v>1.2</v>
      </c>
      <c r="BK29" s="21">
        <v>0</v>
      </c>
      <c r="BL29" s="21">
        <v>0</v>
      </c>
      <c r="BM29" s="21">
        <v>0</v>
      </c>
      <c r="BN29" s="21">
        <v>0</v>
      </c>
      <c r="BO29" s="21">
        <v>0</v>
      </c>
      <c r="BP29" s="21">
        <v>0</v>
      </c>
      <c r="BQ29" s="21">
        <v>0</v>
      </c>
      <c r="BR29" s="21">
        <v>0</v>
      </c>
      <c r="BS29" s="21">
        <v>0</v>
      </c>
      <c r="BT29" s="21">
        <v>0</v>
      </c>
      <c r="BU29" s="21">
        <v>0</v>
      </c>
      <c r="BV29" s="21">
        <v>0</v>
      </c>
      <c r="BW29" s="21">
        <v>0</v>
      </c>
      <c r="BX29" s="21">
        <v>1.2</v>
      </c>
      <c r="BY29" s="21">
        <v>0</v>
      </c>
      <c r="BZ29" s="21">
        <v>0</v>
      </c>
      <c r="CA29" s="21">
        <v>0</v>
      </c>
      <c r="CB29" s="21">
        <v>0</v>
      </c>
      <c r="CC29" s="21">
        <v>0</v>
      </c>
      <c r="CD29" s="21">
        <v>0</v>
      </c>
      <c r="CE29" s="21">
        <v>0</v>
      </c>
      <c r="CF29" s="21">
        <v>0</v>
      </c>
      <c r="CG29" s="21">
        <v>0</v>
      </c>
      <c r="CH29" s="21">
        <v>0</v>
      </c>
      <c r="CI29" s="21">
        <v>0</v>
      </c>
      <c r="CJ29" s="98" t="s">
        <v>586</v>
      </c>
    </row>
    <row r="30" spans="1:88" ht="63">
      <c r="A30" s="69" t="s">
        <v>760</v>
      </c>
      <c r="B30" s="186" t="s">
        <v>695</v>
      </c>
      <c r="C30" s="52" t="s">
        <v>771</v>
      </c>
      <c r="D30" s="21">
        <v>0</v>
      </c>
      <c r="E30" s="21">
        <v>0</v>
      </c>
      <c r="F30" s="21">
        <v>0.81</v>
      </c>
      <c r="G30" s="21">
        <v>0</v>
      </c>
      <c r="H30" s="21">
        <v>0</v>
      </c>
      <c r="I30" s="21">
        <v>0</v>
      </c>
      <c r="J30" s="21">
        <v>0</v>
      </c>
      <c r="K30" s="21">
        <v>0</v>
      </c>
      <c r="L30" s="21">
        <v>0</v>
      </c>
      <c r="M30" s="21">
        <v>0</v>
      </c>
      <c r="N30" s="21">
        <v>0</v>
      </c>
      <c r="O30" s="21">
        <v>0</v>
      </c>
      <c r="P30" s="21">
        <v>0</v>
      </c>
      <c r="Q30" s="21">
        <v>0</v>
      </c>
      <c r="R30" s="21">
        <v>0</v>
      </c>
      <c r="S30" s="21">
        <v>0</v>
      </c>
      <c r="T30" s="21">
        <v>0</v>
      </c>
      <c r="U30" s="21">
        <v>0</v>
      </c>
      <c r="V30" s="21">
        <v>0</v>
      </c>
      <c r="W30" s="21">
        <v>0</v>
      </c>
      <c r="X30" s="21">
        <v>0</v>
      </c>
      <c r="Y30" s="21">
        <v>0</v>
      </c>
      <c r="Z30" s="21">
        <v>0</v>
      </c>
      <c r="AA30" s="21">
        <v>0</v>
      </c>
      <c r="AB30" s="21">
        <v>0</v>
      </c>
      <c r="AC30" s="21">
        <v>0</v>
      </c>
      <c r="AD30" s="21">
        <v>0</v>
      </c>
      <c r="AE30" s="21">
        <v>0</v>
      </c>
      <c r="AF30" s="21">
        <v>0</v>
      </c>
      <c r="AG30" s="21">
        <v>0</v>
      </c>
      <c r="AH30" s="21">
        <v>0</v>
      </c>
      <c r="AI30" s="21">
        <v>0</v>
      </c>
      <c r="AJ30" s="21">
        <v>0</v>
      </c>
      <c r="AK30" s="21">
        <v>0</v>
      </c>
      <c r="AL30" s="21">
        <v>0</v>
      </c>
      <c r="AM30" s="21">
        <v>0</v>
      </c>
      <c r="AN30" s="21">
        <v>0</v>
      </c>
      <c r="AO30" s="21">
        <v>0</v>
      </c>
      <c r="AP30" s="21">
        <v>0</v>
      </c>
      <c r="AQ30" s="21">
        <v>0</v>
      </c>
      <c r="AR30" s="21">
        <v>0</v>
      </c>
      <c r="AS30" s="21">
        <v>0</v>
      </c>
      <c r="AT30" s="21">
        <v>0</v>
      </c>
      <c r="AU30" s="21">
        <v>0</v>
      </c>
      <c r="AV30" s="21">
        <v>0.81</v>
      </c>
      <c r="AW30" s="21">
        <v>0</v>
      </c>
      <c r="AX30" s="21">
        <v>0</v>
      </c>
      <c r="AY30" s="21">
        <v>0</v>
      </c>
      <c r="AZ30" s="21">
        <v>0</v>
      </c>
      <c r="BA30" s="21">
        <v>0</v>
      </c>
      <c r="BB30" s="21">
        <v>0</v>
      </c>
      <c r="BC30" s="21">
        <v>0</v>
      </c>
      <c r="BD30" s="21">
        <v>0</v>
      </c>
      <c r="BE30" s="21">
        <v>0</v>
      </c>
      <c r="BF30" s="21">
        <v>0</v>
      </c>
      <c r="BG30" s="21">
        <v>0</v>
      </c>
      <c r="BH30" s="21">
        <v>0</v>
      </c>
      <c r="BI30" s="21">
        <v>0</v>
      </c>
      <c r="BJ30" s="21">
        <v>0</v>
      </c>
      <c r="BK30" s="21">
        <v>0</v>
      </c>
      <c r="BL30" s="21">
        <v>0</v>
      </c>
      <c r="BM30" s="21">
        <v>0</v>
      </c>
      <c r="BN30" s="21">
        <v>0</v>
      </c>
      <c r="BO30" s="21">
        <v>0</v>
      </c>
      <c r="BP30" s="21">
        <v>0</v>
      </c>
      <c r="BQ30" s="21">
        <v>0</v>
      </c>
      <c r="BR30" s="21">
        <v>0</v>
      </c>
      <c r="BS30" s="21">
        <v>0</v>
      </c>
      <c r="BT30" s="21">
        <v>0</v>
      </c>
      <c r="BU30" s="21">
        <v>0</v>
      </c>
      <c r="BV30" s="21">
        <v>0</v>
      </c>
      <c r="BW30" s="21">
        <v>0</v>
      </c>
      <c r="BX30" s="21">
        <v>0.81</v>
      </c>
      <c r="BY30" s="21">
        <v>0</v>
      </c>
      <c r="BZ30" s="21">
        <v>0</v>
      </c>
      <c r="CA30" s="21">
        <v>0</v>
      </c>
      <c r="CB30" s="21">
        <v>0</v>
      </c>
      <c r="CC30" s="21">
        <v>0</v>
      </c>
      <c r="CD30" s="21">
        <v>0</v>
      </c>
      <c r="CE30" s="21">
        <v>0</v>
      </c>
      <c r="CF30" s="21">
        <v>0</v>
      </c>
      <c r="CG30" s="21">
        <v>0</v>
      </c>
      <c r="CH30" s="21">
        <v>0</v>
      </c>
      <c r="CI30" s="21">
        <v>0</v>
      </c>
      <c r="CJ30" s="98" t="s">
        <v>586</v>
      </c>
    </row>
    <row r="31" spans="1:88" ht="63">
      <c r="A31" s="69" t="s">
        <v>761</v>
      </c>
      <c r="B31" s="186" t="s">
        <v>696</v>
      </c>
      <c r="C31" s="52" t="s">
        <v>772</v>
      </c>
      <c r="D31" s="21">
        <v>0</v>
      </c>
      <c r="E31" s="21">
        <v>0</v>
      </c>
      <c r="F31" s="21">
        <v>3.72</v>
      </c>
      <c r="G31" s="21">
        <v>0</v>
      </c>
      <c r="H31" s="21">
        <v>0</v>
      </c>
      <c r="I31" s="21">
        <v>0</v>
      </c>
      <c r="J31" s="21">
        <v>0</v>
      </c>
      <c r="K31" s="21">
        <v>0</v>
      </c>
      <c r="L31" s="21">
        <v>0</v>
      </c>
      <c r="M31" s="21">
        <v>0</v>
      </c>
      <c r="N31" s="21">
        <v>0</v>
      </c>
      <c r="O31" s="21">
        <v>0</v>
      </c>
      <c r="P31" s="21">
        <v>0</v>
      </c>
      <c r="Q31" s="21">
        <v>0</v>
      </c>
      <c r="R31" s="21">
        <v>0</v>
      </c>
      <c r="S31" s="21">
        <v>0</v>
      </c>
      <c r="T31" s="21">
        <v>0</v>
      </c>
      <c r="U31" s="21">
        <v>0</v>
      </c>
      <c r="V31" s="21">
        <v>0</v>
      </c>
      <c r="W31" s="21">
        <v>0</v>
      </c>
      <c r="X31" s="21">
        <v>0</v>
      </c>
      <c r="Y31" s="21">
        <v>0</v>
      </c>
      <c r="Z31" s="21">
        <v>0</v>
      </c>
      <c r="AA31" s="21">
        <v>0</v>
      </c>
      <c r="AB31" s="21">
        <v>0</v>
      </c>
      <c r="AC31" s="21">
        <v>0</v>
      </c>
      <c r="AD31" s="21">
        <v>0</v>
      </c>
      <c r="AE31" s="21">
        <v>0</v>
      </c>
      <c r="AF31" s="21">
        <v>0</v>
      </c>
      <c r="AG31" s="21">
        <v>0</v>
      </c>
      <c r="AH31" s="21">
        <v>0</v>
      </c>
      <c r="AI31" s="21">
        <v>0</v>
      </c>
      <c r="AJ31" s="21">
        <v>0</v>
      </c>
      <c r="AK31" s="21">
        <v>0</v>
      </c>
      <c r="AL31" s="21">
        <v>0</v>
      </c>
      <c r="AM31" s="21">
        <v>0</v>
      </c>
      <c r="AN31" s="21">
        <v>0</v>
      </c>
      <c r="AO31" s="21">
        <v>0</v>
      </c>
      <c r="AP31" s="21">
        <v>0</v>
      </c>
      <c r="AQ31" s="21">
        <v>0</v>
      </c>
      <c r="AR31" s="21">
        <v>0</v>
      </c>
      <c r="AS31" s="21">
        <v>0</v>
      </c>
      <c r="AT31" s="21">
        <v>0</v>
      </c>
      <c r="AU31" s="21">
        <v>0</v>
      </c>
      <c r="AV31" s="21">
        <v>0</v>
      </c>
      <c r="AW31" s="21">
        <v>0</v>
      </c>
      <c r="AX31" s="21">
        <v>0</v>
      </c>
      <c r="AY31" s="21">
        <v>0</v>
      </c>
      <c r="AZ31" s="21">
        <v>0</v>
      </c>
      <c r="BA31" s="21">
        <v>0</v>
      </c>
      <c r="BB31" s="21">
        <v>0</v>
      </c>
      <c r="BC31" s="21">
        <v>0</v>
      </c>
      <c r="BD31" s="21">
        <v>0</v>
      </c>
      <c r="BE31" s="21">
        <v>0</v>
      </c>
      <c r="BF31" s="21">
        <v>0</v>
      </c>
      <c r="BG31" s="21">
        <v>0</v>
      </c>
      <c r="BH31" s="21">
        <v>0</v>
      </c>
      <c r="BI31" s="21">
        <v>0</v>
      </c>
      <c r="BJ31" s="21">
        <v>3.72</v>
      </c>
      <c r="BK31" s="21">
        <v>0</v>
      </c>
      <c r="BL31" s="21">
        <v>0</v>
      </c>
      <c r="BM31" s="21">
        <v>0</v>
      </c>
      <c r="BN31" s="21">
        <v>0</v>
      </c>
      <c r="BO31" s="21">
        <v>0</v>
      </c>
      <c r="BP31" s="21">
        <v>0</v>
      </c>
      <c r="BQ31" s="21">
        <v>0</v>
      </c>
      <c r="BR31" s="21">
        <v>0</v>
      </c>
      <c r="BS31" s="21">
        <v>0</v>
      </c>
      <c r="BT31" s="21">
        <v>0</v>
      </c>
      <c r="BU31" s="21">
        <v>0</v>
      </c>
      <c r="BV31" s="21">
        <v>0</v>
      </c>
      <c r="BW31" s="21">
        <v>0</v>
      </c>
      <c r="BX31" s="21">
        <v>3.72</v>
      </c>
      <c r="BY31" s="21">
        <v>0</v>
      </c>
      <c r="BZ31" s="21">
        <v>0</v>
      </c>
      <c r="CA31" s="21">
        <v>0</v>
      </c>
      <c r="CB31" s="21">
        <v>0</v>
      </c>
      <c r="CC31" s="21">
        <v>0</v>
      </c>
      <c r="CD31" s="21">
        <v>0</v>
      </c>
      <c r="CE31" s="21">
        <v>0</v>
      </c>
      <c r="CF31" s="21">
        <v>0</v>
      </c>
      <c r="CG31" s="21">
        <v>0</v>
      </c>
      <c r="CH31" s="21">
        <v>0</v>
      </c>
      <c r="CI31" s="21">
        <v>0</v>
      </c>
      <c r="CJ31" s="98" t="s">
        <v>586</v>
      </c>
    </row>
    <row r="32" spans="1:88" ht="63">
      <c r="A32" s="69" t="s">
        <v>762</v>
      </c>
      <c r="B32" s="186" t="s">
        <v>698</v>
      </c>
      <c r="C32" s="52" t="s">
        <v>773</v>
      </c>
      <c r="D32" s="21">
        <v>0</v>
      </c>
      <c r="E32" s="21">
        <v>0</v>
      </c>
      <c r="F32" s="21">
        <v>6.8</v>
      </c>
      <c r="G32" s="21">
        <v>0</v>
      </c>
      <c r="H32" s="21">
        <v>0</v>
      </c>
      <c r="I32" s="21">
        <v>0</v>
      </c>
      <c r="J32" s="21">
        <v>0</v>
      </c>
      <c r="K32" s="21">
        <v>0</v>
      </c>
      <c r="L32" s="21">
        <v>0</v>
      </c>
      <c r="M32" s="21">
        <v>0</v>
      </c>
      <c r="N32" s="21">
        <v>0</v>
      </c>
      <c r="O32" s="21">
        <v>0</v>
      </c>
      <c r="P32" s="21">
        <v>0</v>
      </c>
      <c r="Q32" s="21">
        <v>0</v>
      </c>
      <c r="R32" s="21">
        <v>0</v>
      </c>
      <c r="S32" s="21">
        <v>0</v>
      </c>
      <c r="T32" s="21">
        <v>0</v>
      </c>
      <c r="U32" s="21">
        <v>0</v>
      </c>
      <c r="V32" s="21">
        <v>0</v>
      </c>
      <c r="W32" s="21">
        <v>0</v>
      </c>
      <c r="X32" s="21">
        <v>0</v>
      </c>
      <c r="Y32" s="21">
        <v>0</v>
      </c>
      <c r="Z32" s="21">
        <v>0</v>
      </c>
      <c r="AA32" s="21">
        <v>0</v>
      </c>
      <c r="AB32" s="21">
        <v>0</v>
      </c>
      <c r="AC32" s="21">
        <v>0</v>
      </c>
      <c r="AD32" s="21">
        <v>0</v>
      </c>
      <c r="AE32" s="21">
        <v>0</v>
      </c>
      <c r="AF32" s="21">
        <v>0</v>
      </c>
      <c r="AG32" s="21">
        <v>0</v>
      </c>
      <c r="AH32" s="21">
        <v>0</v>
      </c>
      <c r="AI32" s="21">
        <v>0</v>
      </c>
      <c r="AJ32" s="21">
        <v>0</v>
      </c>
      <c r="AK32" s="21">
        <v>0</v>
      </c>
      <c r="AL32" s="21">
        <v>0</v>
      </c>
      <c r="AM32" s="21">
        <v>0</v>
      </c>
      <c r="AN32" s="21">
        <v>0</v>
      </c>
      <c r="AO32" s="21">
        <v>0</v>
      </c>
      <c r="AP32" s="21">
        <v>0</v>
      </c>
      <c r="AQ32" s="21">
        <v>0</v>
      </c>
      <c r="AR32" s="21">
        <v>0</v>
      </c>
      <c r="AS32" s="21">
        <v>0</v>
      </c>
      <c r="AT32" s="21">
        <v>0</v>
      </c>
      <c r="AU32" s="21">
        <v>0</v>
      </c>
      <c r="AV32" s="21">
        <v>0</v>
      </c>
      <c r="AW32" s="21">
        <v>0</v>
      </c>
      <c r="AX32" s="21">
        <v>0</v>
      </c>
      <c r="AY32" s="21">
        <v>0</v>
      </c>
      <c r="AZ32" s="21">
        <v>0</v>
      </c>
      <c r="BA32" s="21">
        <v>0</v>
      </c>
      <c r="BB32" s="21">
        <v>0</v>
      </c>
      <c r="BC32" s="21">
        <v>0</v>
      </c>
      <c r="BD32" s="21">
        <v>0</v>
      </c>
      <c r="BE32" s="21">
        <v>0</v>
      </c>
      <c r="BF32" s="21">
        <v>0</v>
      </c>
      <c r="BG32" s="21">
        <v>0</v>
      </c>
      <c r="BH32" s="21">
        <v>0</v>
      </c>
      <c r="BI32" s="21">
        <v>0</v>
      </c>
      <c r="BJ32" s="21">
        <v>6.8</v>
      </c>
      <c r="BK32" s="21">
        <v>0</v>
      </c>
      <c r="BL32" s="21">
        <v>0</v>
      </c>
      <c r="BM32" s="21">
        <v>0</v>
      </c>
      <c r="BN32" s="21">
        <v>0</v>
      </c>
      <c r="BO32" s="21">
        <v>0</v>
      </c>
      <c r="BP32" s="21">
        <v>0</v>
      </c>
      <c r="BQ32" s="21">
        <v>0</v>
      </c>
      <c r="BR32" s="21">
        <v>0</v>
      </c>
      <c r="BS32" s="21">
        <v>0</v>
      </c>
      <c r="BT32" s="21">
        <v>0</v>
      </c>
      <c r="BU32" s="21">
        <v>0</v>
      </c>
      <c r="BV32" s="21">
        <v>0</v>
      </c>
      <c r="BW32" s="21">
        <v>0</v>
      </c>
      <c r="BX32" s="21">
        <v>6.8</v>
      </c>
      <c r="BY32" s="21">
        <v>0</v>
      </c>
      <c r="BZ32" s="21">
        <v>0</v>
      </c>
      <c r="CA32" s="21">
        <v>0</v>
      </c>
      <c r="CB32" s="21">
        <v>0</v>
      </c>
      <c r="CC32" s="21">
        <v>0</v>
      </c>
      <c r="CD32" s="21">
        <v>0</v>
      </c>
      <c r="CE32" s="21">
        <v>0</v>
      </c>
      <c r="CF32" s="21">
        <v>0</v>
      </c>
      <c r="CG32" s="21">
        <v>0</v>
      </c>
      <c r="CH32" s="21">
        <v>0</v>
      </c>
      <c r="CI32" s="21">
        <v>0</v>
      </c>
      <c r="CJ32" s="98" t="s">
        <v>586</v>
      </c>
    </row>
    <row r="33" spans="1:88" ht="63">
      <c r="A33" s="69" t="s">
        <v>763</v>
      </c>
      <c r="B33" s="186" t="s">
        <v>697</v>
      </c>
      <c r="C33" s="52" t="s">
        <v>774</v>
      </c>
      <c r="D33" s="21">
        <v>0</v>
      </c>
      <c r="E33" s="21">
        <v>0</v>
      </c>
      <c r="F33" s="21">
        <v>0.4</v>
      </c>
      <c r="G33" s="21">
        <v>0</v>
      </c>
      <c r="H33" s="21">
        <v>0</v>
      </c>
      <c r="I33" s="21">
        <v>0</v>
      </c>
      <c r="J33" s="21">
        <v>0</v>
      </c>
      <c r="K33" s="21">
        <v>0</v>
      </c>
      <c r="L33" s="21">
        <v>0</v>
      </c>
      <c r="M33" s="21">
        <v>0</v>
      </c>
      <c r="N33" s="21">
        <v>0</v>
      </c>
      <c r="O33" s="21">
        <v>0</v>
      </c>
      <c r="P33" s="21">
        <v>0</v>
      </c>
      <c r="Q33" s="21">
        <v>0</v>
      </c>
      <c r="R33" s="21">
        <v>0</v>
      </c>
      <c r="S33" s="21">
        <v>0</v>
      </c>
      <c r="T33" s="21">
        <v>0</v>
      </c>
      <c r="U33" s="21">
        <v>0</v>
      </c>
      <c r="V33" s="21">
        <v>0</v>
      </c>
      <c r="W33" s="21">
        <v>0</v>
      </c>
      <c r="X33" s="21">
        <v>0</v>
      </c>
      <c r="Y33" s="21">
        <v>0</v>
      </c>
      <c r="Z33" s="21">
        <v>0</v>
      </c>
      <c r="AA33" s="21">
        <v>0</v>
      </c>
      <c r="AB33" s="21">
        <v>0</v>
      </c>
      <c r="AC33" s="21">
        <v>0</v>
      </c>
      <c r="AD33" s="21">
        <v>0</v>
      </c>
      <c r="AE33" s="21">
        <v>0</v>
      </c>
      <c r="AF33" s="21">
        <v>0</v>
      </c>
      <c r="AG33" s="21">
        <v>0</v>
      </c>
      <c r="AH33" s="21">
        <v>0</v>
      </c>
      <c r="AI33" s="21">
        <v>0</v>
      </c>
      <c r="AJ33" s="21">
        <v>0</v>
      </c>
      <c r="AK33" s="21">
        <v>0</v>
      </c>
      <c r="AL33" s="21">
        <v>0</v>
      </c>
      <c r="AM33" s="21">
        <v>0</v>
      </c>
      <c r="AN33" s="21">
        <v>0</v>
      </c>
      <c r="AO33" s="21">
        <v>0</v>
      </c>
      <c r="AP33" s="21">
        <v>0</v>
      </c>
      <c r="AQ33" s="21">
        <v>0</v>
      </c>
      <c r="AR33" s="21">
        <v>0</v>
      </c>
      <c r="AS33" s="21">
        <v>0</v>
      </c>
      <c r="AT33" s="21">
        <v>0</v>
      </c>
      <c r="AU33" s="21">
        <v>0</v>
      </c>
      <c r="AV33" s="21">
        <v>0.4</v>
      </c>
      <c r="AW33" s="21">
        <v>0</v>
      </c>
      <c r="AX33" s="21">
        <v>0</v>
      </c>
      <c r="AY33" s="21">
        <v>0</v>
      </c>
      <c r="AZ33" s="21">
        <v>0</v>
      </c>
      <c r="BA33" s="21">
        <v>0</v>
      </c>
      <c r="BB33" s="21">
        <v>0</v>
      </c>
      <c r="BC33" s="21">
        <v>0</v>
      </c>
      <c r="BD33" s="21">
        <v>0</v>
      </c>
      <c r="BE33" s="21">
        <v>0</v>
      </c>
      <c r="BF33" s="21">
        <v>0</v>
      </c>
      <c r="BG33" s="21">
        <v>0</v>
      </c>
      <c r="BH33" s="21">
        <v>0</v>
      </c>
      <c r="BI33" s="21">
        <v>0</v>
      </c>
      <c r="BJ33" s="21">
        <v>0</v>
      </c>
      <c r="BK33" s="21">
        <v>0</v>
      </c>
      <c r="BL33" s="21">
        <v>0</v>
      </c>
      <c r="BM33" s="21">
        <v>0</v>
      </c>
      <c r="BN33" s="21">
        <v>0</v>
      </c>
      <c r="BO33" s="21">
        <v>0</v>
      </c>
      <c r="BP33" s="21">
        <v>0</v>
      </c>
      <c r="BQ33" s="21">
        <v>0</v>
      </c>
      <c r="BR33" s="21">
        <v>0</v>
      </c>
      <c r="BS33" s="21">
        <v>0</v>
      </c>
      <c r="BT33" s="21">
        <v>0</v>
      </c>
      <c r="BU33" s="21">
        <v>0</v>
      </c>
      <c r="BV33" s="21">
        <v>0</v>
      </c>
      <c r="BW33" s="21">
        <v>0</v>
      </c>
      <c r="BX33" s="21">
        <v>0.4</v>
      </c>
      <c r="BY33" s="21">
        <v>0</v>
      </c>
      <c r="BZ33" s="21">
        <v>0</v>
      </c>
      <c r="CA33" s="21">
        <v>0</v>
      </c>
      <c r="CB33" s="21">
        <v>0</v>
      </c>
      <c r="CC33" s="21">
        <v>0</v>
      </c>
      <c r="CD33" s="21">
        <v>0</v>
      </c>
      <c r="CE33" s="21">
        <v>0</v>
      </c>
      <c r="CF33" s="21">
        <v>0</v>
      </c>
      <c r="CG33" s="21">
        <v>0</v>
      </c>
      <c r="CH33" s="21">
        <v>0</v>
      </c>
      <c r="CI33" s="21">
        <v>0</v>
      </c>
      <c r="CJ33" s="98" t="s">
        <v>586</v>
      </c>
    </row>
    <row r="34" spans="1:88" ht="63">
      <c r="A34" s="176" t="s">
        <v>511</v>
      </c>
      <c r="B34" s="177" t="s">
        <v>685</v>
      </c>
      <c r="C34" s="273"/>
      <c r="D34" s="21">
        <f>D35</f>
        <v>0</v>
      </c>
      <c r="E34" s="21">
        <f t="shared" ref="E34:BP35" si="6">E35</f>
        <v>0</v>
      </c>
      <c r="F34" s="21">
        <f t="shared" si="6"/>
        <v>0</v>
      </c>
      <c r="G34" s="21">
        <f t="shared" si="6"/>
        <v>0</v>
      </c>
      <c r="H34" s="21">
        <f t="shared" si="6"/>
        <v>0</v>
      </c>
      <c r="I34" s="21">
        <f t="shared" si="6"/>
        <v>0</v>
      </c>
      <c r="J34" s="21">
        <f t="shared" si="6"/>
        <v>1</v>
      </c>
      <c r="K34" s="21">
        <f t="shared" si="6"/>
        <v>0</v>
      </c>
      <c r="L34" s="21">
        <f t="shared" si="6"/>
        <v>0</v>
      </c>
      <c r="M34" s="21">
        <f t="shared" si="6"/>
        <v>0</v>
      </c>
      <c r="N34" s="21">
        <f t="shared" si="6"/>
        <v>0</v>
      </c>
      <c r="O34" s="21">
        <f t="shared" si="6"/>
        <v>0</v>
      </c>
      <c r="P34" s="21">
        <f t="shared" si="6"/>
        <v>0</v>
      </c>
      <c r="Q34" s="21">
        <f t="shared" si="6"/>
        <v>0</v>
      </c>
      <c r="R34" s="21">
        <f t="shared" si="6"/>
        <v>0</v>
      </c>
      <c r="S34" s="21">
        <f t="shared" si="6"/>
        <v>0</v>
      </c>
      <c r="T34" s="21">
        <f t="shared" si="6"/>
        <v>0</v>
      </c>
      <c r="U34" s="21">
        <f t="shared" si="6"/>
        <v>0</v>
      </c>
      <c r="V34" s="21">
        <f t="shared" si="6"/>
        <v>0</v>
      </c>
      <c r="W34" s="21">
        <f t="shared" si="6"/>
        <v>0</v>
      </c>
      <c r="X34" s="21">
        <f t="shared" si="6"/>
        <v>0</v>
      </c>
      <c r="Y34" s="21">
        <f t="shared" si="6"/>
        <v>0</v>
      </c>
      <c r="Z34" s="21">
        <f t="shared" si="6"/>
        <v>0</v>
      </c>
      <c r="AA34" s="21">
        <f t="shared" si="6"/>
        <v>0</v>
      </c>
      <c r="AB34" s="21">
        <f t="shared" si="6"/>
        <v>0</v>
      </c>
      <c r="AC34" s="21">
        <f t="shared" si="6"/>
        <v>0</v>
      </c>
      <c r="AD34" s="21">
        <f t="shared" si="6"/>
        <v>0</v>
      </c>
      <c r="AE34" s="21">
        <f t="shared" si="6"/>
        <v>0</v>
      </c>
      <c r="AF34" s="21">
        <f t="shared" si="6"/>
        <v>1</v>
      </c>
      <c r="AG34" s="21">
        <f t="shared" si="6"/>
        <v>0</v>
      </c>
      <c r="AH34" s="21">
        <f t="shared" si="6"/>
        <v>0</v>
      </c>
      <c r="AI34" s="21">
        <f t="shared" si="6"/>
        <v>0</v>
      </c>
      <c r="AJ34" s="21">
        <f t="shared" si="6"/>
        <v>0</v>
      </c>
      <c r="AK34" s="21">
        <f t="shared" si="6"/>
        <v>0</v>
      </c>
      <c r="AL34" s="21">
        <f t="shared" si="6"/>
        <v>0</v>
      </c>
      <c r="AM34" s="21">
        <f t="shared" si="6"/>
        <v>0</v>
      </c>
      <c r="AN34" s="21">
        <f t="shared" si="6"/>
        <v>0</v>
      </c>
      <c r="AO34" s="21">
        <f t="shared" si="6"/>
        <v>0</v>
      </c>
      <c r="AP34" s="21">
        <f t="shared" si="6"/>
        <v>0</v>
      </c>
      <c r="AQ34" s="21">
        <f t="shared" si="6"/>
        <v>0</v>
      </c>
      <c r="AR34" s="21">
        <f t="shared" si="6"/>
        <v>0</v>
      </c>
      <c r="AS34" s="21">
        <f t="shared" si="6"/>
        <v>0</v>
      </c>
      <c r="AT34" s="21">
        <f t="shared" si="6"/>
        <v>0</v>
      </c>
      <c r="AU34" s="21">
        <f t="shared" si="6"/>
        <v>0</v>
      </c>
      <c r="AV34" s="21">
        <f t="shared" si="6"/>
        <v>0</v>
      </c>
      <c r="AW34" s="21">
        <f t="shared" si="6"/>
        <v>0</v>
      </c>
      <c r="AX34" s="21">
        <f t="shared" si="6"/>
        <v>0</v>
      </c>
      <c r="AY34" s="21">
        <f t="shared" si="6"/>
        <v>0</v>
      </c>
      <c r="AZ34" s="21">
        <f t="shared" si="6"/>
        <v>0</v>
      </c>
      <c r="BA34" s="21">
        <f t="shared" si="6"/>
        <v>0</v>
      </c>
      <c r="BB34" s="21">
        <f t="shared" si="6"/>
        <v>0</v>
      </c>
      <c r="BC34" s="21">
        <f t="shared" si="6"/>
        <v>0</v>
      </c>
      <c r="BD34" s="21">
        <f t="shared" si="6"/>
        <v>0</v>
      </c>
      <c r="BE34" s="21">
        <f t="shared" si="6"/>
        <v>0</v>
      </c>
      <c r="BF34" s="21">
        <f t="shared" si="6"/>
        <v>0</v>
      </c>
      <c r="BG34" s="21">
        <f t="shared" si="6"/>
        <v>0</v>
      </c>
      <c r="BH34" s="21">
        <f t="shared" si="6"/>
        <v>0</v>
      </c>
      <c r="BI34" s="21">
        <f t="shared" si="6"/>
        <v>0</v>
      </c>
      <c r="BJ34" s="21">
        <f t="shared" si="6"/>
        <v>0</v>
      </c>
      <c r="BK34" s="21">
        <f t="shared" si="6"/>
        <v>0</v>
      </c>
      <c r="BL34" s="21">
        <f t="shared" si="6"/>
        <v>0</v>
      </c>
      <c r="BM34" s="21">
        <f t="shared" si="6"/>
        <v>0</v>
      </c>
      <c r="BN34" s="21">
        <f t="shared" si="6"/>
        <v>0</v>
      </c>
      <c r="BO34" s="21">
        <f t="shared" si="6"/>
        <v>0</v>
      </c>
      <c r="BP34" s="21">
        <f t="shared" si="6"/>
        <v>0</v>
      </c>
      <c r="BQ34" s="21">
        <f t="shared" ref="BQ34:CI35" si="7">BQ35</f>
        <v>0</v>
      </c>
      <c r="BR34" s="21">
        <f t="shared" si="7"/>
        <v>0</v>
      </c>
      <c r="BS34" s="21">
        <f t="shared" si="7"/>
        <v>0</v>
      </c>
      <c r="BT34" s="21">
        <f t="shared" si="7"/>
        <v>0</v>
      </c>
      <c r="BU34" s="21">
        <f t="shared" si="7"/>
        <v>0</v>
      </c>
      <c r="BV34" s="21">
        <f t="shared" si="7"/>
        <v>0</v>
      </c>
      <c r="BW34" s="21">
        <f t="shared" si="7"/>
        <v>0</v>
      </c>
      <c r="BX34" s="21">
        <f t="shared" si="7"/>
        <v>0</v>
      </c>
      <c r="BY34" s="21">
        <f t="shared" si="7"/>
        <v>0</v>
      </c>
      <c r="BZ34" s="21">
        <f t="shared" si="7"/>
        <v>0</v>
      </c>
      <c r="CA34" s="21">
        <f t="shared" si="7"/>
        <v>0</v>
      </c>
      <c r="CB34" s="21">
        <f t="shared" si="7"/>
        <v>7.22</v>
      </c>
      <c r="CC34" s="21">
        <f t="shared" si="7"/>
        <v>0</v>
      </c>
      <c r="CD34" s="21">
        <f t="shared" si="7"/>
        <v>0</v>
      </c>
      <c r="CE34" s="21">
        <f t="shared" si="7"/>
        <v>0</v>
      </c>
      <c r="CF34" s="21">
        <f t="shared" si="7"/>
        <v>0</v>
      </c>
      <c r="CG34" s="21">
        <f t="shared" si="7"/>
        <v>0</v>
      </c>
      <c r="CH34" s="21">
        <f t="shared" si="7"/>
        <v>0</v>
      </c>
      <c r="CI34" s="21">
        <f t="shared" si="7"/>
        <v>0</v>
      </c>
      <c r="CJ34" s="98" t="s">
        <v>586</v>
      </c>
    </row>
    <row r="35" spans="1:88" ht="63">
      <c r="A35" s="176" t="s">
        <v>567</v>
      </c>
      <c r="B35" s="177" t="s">
        <v>684</v>
      </c>
      <c r="C35" s="273"/>
      <c r="D35" s="21">
        <f>D36</f>
        <v>0</v>
      </c>
      <c r="E35" s="21">
        <f t="shared" si="6"/>
        <v>0</v>
      </c>
      <c r="F35" s="21">
        <f t="shared" si="6"/>
        <v>0</v>
      </c>
      <c r="G35" s="21">
        <f t="shared" si="6"/>
        <v>0</v>
      </c>
      <c r="H35" s="21">
        <f t="shared" si="6"/>
        <v>0</v>
      </c>
      <c r="I35" s="21">
        <f t="shared" si="6"/>
        <v>0</v>
      </c>
      <c r="J35" s="21">
        <f t="shared" si="6"/>
        <v>1</v>
      </c>
      <c r="K35" s="21">
        <f t="shared" si="6"/>
        <v>0</v>
      </c>
      <c r="L35" s="21">
        <f t="shared" si="6"/>
        <v>0</v>
      </c>
      <c r="M35" s="21">
        <f t="shared" si="6"/>
        <v>0</v>
      </c>
      <c r="N35" s="21">
        <f t="shared" si="6"/>
        <v>0</v>
      </c>
      <c r="O35" s="21">
        <f t="shared" si="6"/>
        <v>0</v>
      </c>
      <c r="P35" s="21">
        <f t="shared" si="6"/>
        <v>0</v>
      </c>
      <c r="Q35" s="21">
        <f t="shared" si="6"/>
        <v>0</v>
      </c>
      <c r="R35" s="21">
        <f t="shared" si="6"/>
        <v>0</v>
      </c>
      <c r="S35" s="21">
        <f t="shared" si="6"/>
        <v>0</v>
      </c>
      <c r="T35" s="21">
        <f t="shared" si="6"/>
        <v>0</v>
      </c>
      <c r="U35" s="21">
        <f t="shared" si="6"/>
        <v>0</v>
      </c>
      <c r="V35" s="21">
        <f t="shared" si="6"/>
        <v>0</v>
      </c>
      <c r="W35" s="21">
        <f t="shared" si="6"/>
        <v>0</v>
      </c>
      <c r="X35" s="21">
        <f t="shared" si="6"/>
        <v>0</v>
      </c>
      <c r="Y35" s="21">
        <f t="shared" si="6"/>
        <v>0</v>
      </c>
      <c r="Z35" s="21">
        <f t="shared" si="6"/>
        <v>0</v>
      </c>
      <c r="AA35" s="21">
        <f t="shared" si="6"/>
        <v>0</v>
      </c>
      <c r="AB35" s="21">
        <f t="shared" si="6"/>
        <v>0</v>
      </c>
      <c r="AC35" s="21">
        <f t="shared" si="6"/>
        <v>0</v>
      </c>
      <c r="AD35" s="21">
        <f t="shared" si="6"/>
        <v>0</v>
      </c>
      <c r="AE35" s="21">
        <f t="shared" si="6"/>
        <v>0</v>
      </c>
      <c r="AF35" s="21">
        <f t="shared" si="6"/>
        <v>1</v>
      </c>
      <c r="AG35" s="21">
        <f t="shared" si="6"/>
        <v>0</v>
      </c>
      <c r="AH35" s="21">
        <f t="shared" si="6"/>
        <v>0</v>
      </c>
      <c r="AI35" s="21">
        <f t="shared" si="6"/>
        <v>0</v>
      </c>
      <c r="AJ35" s="21">
        <f t="shared" si="6"/>
        <v>0</v>
      </c>
      <c r="AK35" s="21">
        <f t="shared" si="6"/>
        <v>0</v>
      </c>
      <c r="AL35" s="21">
        <f t="shared" si="6"/>
        <v>0</v>
      </c>
      <c r="AM35" s="21">
        <f t="shared" si="6"/>
        <v>0</v>
      </c>
      <c r="AN35" s="21">
        <f t="shared" si="6"/>
        <v>0</v>
      </c>
      <c r="AO35" s="21">
        <f t="shared" si="6"/>
        <v>0</v>
      </c>
      <c r="AP35" s="21">
        <f t="shared" si="6"/>
        <v>0</v>
      </c>
      <c r="AQ35" s="21">
        <f t="shared" si="6"/>
        <v>0</v>
      </c>
      <c r="AR35" s="21">
        <f t="shared" si="6"/>
        <v>0</v>
      </c>
      <c r="AS35" s="21">
        <f t="shared" si="6"/>
        <v>0</v>
      </c>
      <c r="AT35" s="21">
        <f t="shared" si="6"/>
        <v>0</v>
      </c>
      <c r="AU35" s="21">
        <f t="shared" si="6"/>
        <v>0</v>
      </c>
      <c r="AV35" s="21">
        <f t="shared" si="6"/>
        <v>0</v>
      </c>
      <c r="AW35" s="21">
        <f t="shared" si="6"/>
        <v>0</v>
      </c>
      <c r="AX35" s="21">
        <f t="shared" si="6"/>
        <v>0</v>
      </c>
      <c r="AY35" s="21">
        <f t="shared" si="6"/>
        <v>0</v>
      </c>
      <c r="AZ35" s="21">
        <f t="shared" si="6"/>
        <v>0</v>
      </c>
      <c r="BA35" s="21">
        <f t="shared" si="6"/>
        <v>0</v>
      </c>
      <c r="BB35" s="21">
        <f t="shared" si="6"/>
        <v>0</v>
      </c>
      <c r="BC35" s="21">
        <f t="shared" si="6"/>
        <v>0</v>
      </c>
      <c r="BD35" s="21">
        <f t="shared" si="6"/>
        <v>0</v>
      </c>
      <c r="BE35" s="21">
        <f t="shared" si="6"/>
        <v>0</v>
      </c>
      <c r="BF35" s="21">
        <f t="shared" si="6"/>
        <v>0</v>
      </c>
      <c r="BG35" s="21">
        <f t="shared" si="6"/>
        <v>0</v>
      </c>
      <c r="BH35" s="21">
        <f t="shared" si="6"/>
        <v>0</v>
      </c>
      <c r="BI35" s="21">
        <f t="shared" si="6"/>
        <v>0</v>
      </c>
      <c r="BJ35" s="21">
        <f t="shared" si="6"/>
        <v>0</v>
      </c>
      <c r="BK35" s="21">
        <f t="shared" si="6"/>
        <v>0</v>
      </c>
      <c r="BL35" s="21">
        <f t="shared" si="6"/>
        <v>0</v>
      </c>
      <c r="BM35" s="21">
        <f t="shared" si="6"/>
        <v>0</v>
      </c>
      <c r="BN35" s="21">
        <f t="shared" si="6"/>
        <v>0</v>
      </c>
      <c r="BO35" s="21">
        <f t="shared" si="6"/>
        <v>0</v>
      </c>
      <c r="BP35" s="21">
        <f t="shared" si="6"/>
        <v>0</v>
      </c>
      <c r="BQ35" s="21">
        <f t="shared" si="7"/>
        <v>0</v>
      </c>
      <c r="BR35" s="21">
        <f t="shared" si="7"/>
        <v>0</v>
      </c>
      <c r="BS35" s="21">
        <f t="shared" si="7"/>
        <v>0</v>
      </c>
      <c r="BT35" s="21">
        <f t="shared" si="7"/>
        <v>0</v>
      </c>
      <c r="BU35" s="21">
        <f t="shared" si="7"/>
        <v>0</v>
      </c>
      <c r="BV35" s="21">
        <f t="shared" si="7"/>
        <v>0</v>
      </c>
      <c r="BW35" s="21">
        <f t="shared" si="7"/>
        <v>0</v>
      </c>
      <c r="BX35" s="21">
        <f t="shared" si="7"/>
        <v>0</v>
      </c>
      <c r="BY35" s="21">
        <f t="shared" si="7"/>
        <v>0</v>
      </c>
      <c r="BZ35" s="21">
        <f t="shared" si="7"/>
        <v>0</v>
      </c>
      <c r="CA35" s="21">
        <f t="shared" si="7"/>
        <v>0</v>
      </c>
      <c r="CB35" s="21">
        <f t="shared" si="7"/>
        <v>7.22</v>
      </c>
      <c r="CC35" s="21">
        <f t="shared" si="7"/>
        <v>0</v>
      </c>
      <c r="CD35" s="21">
        <f t="shared" si="7"/>
        <v>0</v>
      </c>
      <c r="CE35" s="21">
        <f t="shared" si="7"/>
        <v>0</v>
      </c>
      <c r="CF35" s="21">
        <f t="shared" si="7"/>
        <v>0</v>
      </c>
      <c r="CG35" s="21">
        <f t="shared" si="7"/>
        <v>0</v>
      </c>
      <c r="CH35" s="21">
        <f t="shared" si="7"/>
        <v>0</v>
      </c>
      <c r="CI35" s="21">
        <f t="shared" si="7"/>
        <v>0</v>
      </c>
      <c r="CJ35" s="98" t="s">
        <v>586</v>
      </c>
    </row>
    <row r="36" spans="1:88" ht="94.5">
      <c r="A36" s="238" t="s">
        <v>776</v>
      </c>
      <c r="B36" s="239" t="s">
        <v>699</v>
      </c>
      <c r="C36" s="274" t="s">
        <v>775</v>
      </c>
      <c r="D36" s="21">
        <v>0</v>
      </c>
      <c r="E36" s="21">
        <v>0</v>
      </c>
      <c r="F36" s="21">
        <v>0</v>
      </c>
      <c r="G36" s="21">
        <v>0</v>
      </c>
      <c r="H36" s="21">
        <v>0</v>
      </c>
      <c r="I36" s="21">
        <v>0</v>
      </c>
      <c r="J36" s="21">
        <v>1</v>
      </c>
      <c r="K36" s="21">
        <v>0</v>
      </c>
      <c r="L36" s="21">
        <v>0</v>
      </c>
      <c r="M36" s="21">
        <v>0</v>
      </c>
      <c r="N36" s="21">
        <v>0</v>
      </c>
      <c r="O36" s="21">
        <v>0</v>
      </c>
      <c r="P36" s="21">
        <v>0</v>
      </c>
      <c r="Q36" s="21">
        <v>0</v>
      </c>
      <c r="R36" s="21">
        <v>0</v>
      </c>
      <c r="S36" s="21">
        <v>0</v>
      </c>
      <c r="T36" s="21">
        <v>0</v>
      </c>
      <c r="U36" s="21">
        <v>0</v>
      </c>
      <c r="V36" s="21">
        <v>0</v>
      </c>
      <c r="W36" s="21">
        <v>0</v>
      </c>
      <c r="X36" s="21">
        <v>0</v>
      </c>
      <c r="Y36" s="21">
        <v>0</v>
      </c>
      <c r="Z36" s="21">
        <v>0</v>
      </c>
      <c r="AA36" s="21">
        <v>0</v>
      </c>
      <c r="AB36" s="21">
        <v>0</v>
      </c>
      <c r="AC36" s="21">
        <v>0</v>
      </c>
      <c r="AD36" s="21">
        <v>0</v>
      </c>
      <c r="AE36" s="21">
        <v>0</v>
      </c>
      <c r="AF36" s="21">
        <v>1</v>
      </c>
      <c r="AG36" s="21">
        <v>0</v>
      </c>
      <c r="AH36" s="21">
        <v>0</v>
      </c>
      <c r="AI36" s="21">
        <v>0</v>
      </c>
      <c r="AJ36" s="21">
        <v>0</v>
      </c>
      <c r="AK36" s="21">
        <v>0</v>
      </c>
      <c r="AL36" s="21">
        <v>0</v>
      </c>
      <c r="AM36" s="21">
        <v>0</v>
      </c>
      <c r="AN36" s="21">
        <v>0</v>
      </c>
      <c r="AO36" s="21">
        <v>0</v>
      </c>
      <c r="AP36" s="21">
        <v>0</v>
      </c>
      <c r="AQ36" s="21">
        <v>0</v>
      </c>
      <c r="AR36" s="21">
        <v>0</v>
      </c>
      <c r="AS36" s="21">
        <v>0</v>
      </c>
      <c r="AT36" s="21">
        <v>0</v>
      </c>
      <c r="AU36" s="21">
        <v>0</v>
      </c>
      <c r="AV36" s="21">
        <v>0</v>
      </c>
      <c r="AW36" s="21">
        <v>0</v>
      </c>
      <c r="AX36" s="21">
        <v>0</v>
      </c>
      <c r="AY36" s="21">
        <v>0</v>
      </c>
      <c r="AZ36" s="21">
        <v>0</v>
      </c>
      <c r="BA36" s="21">
        <v>0</v>
      </c>
      <c r="BB36" s="21">
        <v>0</v>
      </c>
      <c r="BC36" s="21">
        <v>0</v>
      </c>
      <c r="BD36" s="21">
        <v>0</v>
      </c>
      <c r="BE36" s="21">
        <v>0</v>
      </c>
      <c r="BF36" s="21">
        <v>0</v>
      </c>
      <c r="BG36" s="21">
        <v>0</v>
      </c>
      <c r="BH36" s="21">
        <v>0</v>
      </c>
      <c r="BI36" s="21">
        <v>0</v>
      </c>
      <c r="BJ36" s="21">
        <v>0</v>
      </c>
      <c r="BK36" s="21">
        <v>0</v>
      </c>
      <c r="BL36" s="21">
        <v>0</v>
      </c>
      <c r="BM36" s="21">
        <v>0</v>
      </c>
      <c r="BN36" s="21">
        <v>0</v>
      </c>
      <c r="BO36" s="21">
        <v>0</v>
      </c>
      <c r="BP36" s="21">
        <v>0</v>
      </c>
      <c r="BQ36" s="21">
        <v>0</v>
      </c>
      <c r="BR36" s="21">
        <v>0</v>
      </c>
      <c r="BS36" s="21">
        <v>0</v>
      </c>
      <c r="BT36" s="21">
        <v>0</v>
      </c>
      <c r="BU36" s="21">
        <v>0</v>
      </c>
      <c r="BV36" s="21">
        <v>0</v>
      </c>
      <c r="BW36" s="21">
        <v>0</v>
      </c>
      <c r="BX36" s="21">
        <v>0</v>
      </c>
      <c r="BY36" s="21">
        <v>0</v>
      </c>
      <c r="BZ36" s="21">
        <v>0</v>
      </c>
      <c r="CA36" s="21">
        <v>0</v>
      </c>
      <c r="CB36" s="21">
        <v>7.22</v>
      </c>
      <c r="CC36" s="21">
        <v>0</v>
      </c>
      <c r="CD36" s="21">
        <v>0</v>
      </c>
      <c r="CE36" s="21">
        <v>0</v>
      </c>
      <c r="CF36" s="21">
        <v>0</v>
      </c>
      <c r="CG36" s="21">
        <v>0</v>
      </c>
      <c r="CH36" s="21">
        <v>0</v>
      </c>
      <c r="CI36" s="21">
        <v>0</v>
      </c>
      <c r="CJ36" s="98" t="s">
        <v>586</v>
      </c>
    </row>
    <row r="37" spans="1:88">
      <c r="A37" s="174"/>
      <c r="B37" s="191" t="s">
        <v>654</v>
      </c>
      <c r="C37" s="229" t="s">
        <v>586</v>
      </c>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c r="CG37" s="21"/>
      <c r="CH37" s="21"/>
      <c r="CI37" s="21"/>
      <c r="CJ37" s="98" t="s">
        <v>586</v>
      </c>
    </row>
    <row r="38" spans="1:88" ht="78.75">
      <c r="A38" s="176" t="s">
        <v>504</v>
      </c>
      <c r="B38" s="177" t="s">
        <v>681</v>
      </c>
      <c r="C38" s="229" t="s">
        <v>586</v>
      </c>
      <c r="D38" s="280">
        <f>D39+D43</f>
        <v>0</v>
      </c>
      <c r="E38" s="21">
        <f>E39+E43</f>
        <v>0</v>
      </c>
      <c r="F38" s="280">
        <f t="shared" ref="F38:BQ38" si="8">F39+F43</f>
        <v>16.259999999999998</v>
      </c>
      <c r="G38" s="21">
        <f t="shared" si="8"/>
        <v>0</v>
      </c>
      <c r="H38" s="21">
        <f t="shared" si="8"/>
        <v>0</v>
      </c>
      <c r="I38" s="21">
        <f t="shared" si="8"/>
        <v>0</v>
      </c>
      <c r="J38" s="21">
        <f t="shared" si="8"/>
        <v>6</v>
      </c>
      <c r="K38" s="21">
        <f t="shared" si="8"/>
        <v>0</v>
      </c>
      <c r="L38" s="21">
        <f t="shared" si="8"/>
        <v>0</v>
      </c>
      <c r="M38" s="21">
        <f t="shared" si="8"/>
        <v>0</v>
      </c>
      <c r="N38" s="21">
        <f t="shared" si="8"/>
        <v>0</v>
      </c>
      <c r="O38" s="21">
        <f t="shared" si="8"/>
        <v>0</v>
      </c>
      <c r="P38" s="21">
        <f t="shared" si="8"/>
        <v>0</v>
      </c>
      <c r="Q38" s="21">
        <f t="shared" si="8"/>
        <v>0</v>
      </c>
      <c r="R38" s="21">
        <f t="shared" si="8"/>
        <v>0</v>
      </c>
      <c r="S38" s="21">
        <f t="shared" si="8"/>
        <v>0</v>
      </c>
      <c r="T38" s="21">
        <f t="shared" si="8"/>
        <v>0</v>
      </c>
      <c r="U38" s="21">
        <f t="shared" si="8"/>
        <v>0</v>
      </c>
      <c r="V38" s="21">
        <f t="shared" si="8"/>
        <v>0</v>
      </c>
      <c r="W38" s="21">
        <f t="shared" si="8"/>
        <v>0</v>
      </c>
      <c r="X38" s="21">
        <f t="shared" si="8"/>
        <v>0</v>
      </c>
      <c r="Y38" s="21">
        <f t="shared" si="8"/>
        <v>0</v>
      </c>
      <c r="Z38" s="21">
        <f t="shared" si="8"/>
        <v>0</v>
      </c>
      <c r="AA38" s="21">
        <f t="shared" si="8"/>
        <v>0</v>
      </c>
      <c r="AB38" s="21">
        <f t="shared" si="8"/>
        <v>0</v>
      </c>
      <c r="AC38" s="21">
        <f t="shared" si="8"/>
        <v>0</v>
      </c>
      <c r="AD38" s="21">
        <f t="shared" si="8"/>
        <v>0</v>
      </c>
      <c r="AE38" s="21">
        <f t="shared" si="8"/>
        <v>0</v>
      </c>
      <c r="AF38" s="281">
        <f t="shared" si="8"/>
        <v>0</v>
      </c>
      <c r="AG38" s="21">
        <f t="shared" si="8"/>
        <v>0</v>
      </c>
      <c r="AH38" s="21">
        <f t="shared" si="8"/>
        <v>0</v>
      </c>
      <c r="AI38" s="21">
        <f t="shared" si="8"/>
        <v>0</v>
      </c>
      <c r="AJ38" s="21">
        <f t="shared" si="8"/>
        <v>0</v>
      </c>
      <c r="AK38" s="21">
        <f t="shared" si="8"/>
        <v>0</v>
      </c>
      <c r="AL38" s="21">
        <f t="shared" si="8"/>
        <v>6</v>
      </c>
      <c r="AM38" s="21">
        <f t="shared" si="8"/>
        <v>0</v>
      </c>
      <c r="AN38" s="21">
        <f t="shared" si="8"/>
        <v>0</v>
      </c>
      <c r="AO38" s="21">
        <f t="shared" si="8"/>
        <v>0</v>
      </c>
      <c r="AP38" s="21">
        <f t="shared" si="8"/>
        <v>0</v>
      </c>
      <c r="AQ38" s="21">
        <f t="shared" si="8"/>
        <v>0</v>
      </c>
      <c r="AR38" s="21">
        <f t="shared" si="8"/>
        <v>0</v>
      </c>
      <c r="AS38" s="21">
        <f t="shared" si="8"/>
        <v>0</v>
      </c>
      <c r="AT38" s="21">
        <f t="shared" si="8"/>
        <v>0</v>
      </c>
      <c r="AU38" s="21">
        <f t="shared" si="8"/>
        <v>0</v>
      </c>
      <c r="AV38" s="280">
        <f t="shared" si="8"/>
        <v>8.879999999999999</v>
      </c>
      <c r="AW38" s="21">
        <f t="shared" si="8"/>
        <v>0</v>
      </c>
      <c r="AX38" s="21">
        <f t="shared" si="8"/>
        <v>0</v>
      </c>
      <c r="AY38" s="21">
        <f t="shared" si="8"/>
        <v>0</v>
      </c>
      <c r="AZ38" s="21">
        <f t="shared" si="8"/>
        <v>0</v>
      </c>
      <c r="BA38" s="21">
        <f t="shared" si="8"/>
        <v>0</v>
      </c>
      <c r="BB38" s="21">
        <f t="shared" si="8"/>
        <v>0</v>
      </c>
      <c r="BC38" s="21">
        <f t="shared" si="8"/>
        <v>0</v>
      </c>
      <c r="BD38" s="21">
        <f t="shared" si="8"/>
        <v>0</v>
      </c>
      <c r="BE38" s="21">
        <f t="shared" si="8"/>
        <v>0</v>
      </c>
      <c r="BF38" s="21">
        <f t="shared" si="8"/>
        <v>0</v>
      </c>
      <c r="BG38" s="21">
        <f t="shared" si="8"/>
        <v>0</v>
      </c>
      <c r="BH38" s="21">
        <f t="shared" si="8"/>
        <v>0</v>
      </c>
      <c r="BI38" s="21">
        <f t="shared" si="8"/>
        <v>0</v>
      </c>
      <c r="BJ38" s="280">
        <f t="shared" si="8"/>
        <v>7.3599999999999994</v>
      </c>
      <c r="BK38" s="21">
        <f t="shared" si="8"/>
        <v>0</v>
      </c>
      <c r="BL38" s="21">
        <f t="shared" si="8"/>
        <v>0</v>
      </c>
      <c r="BM38" s="21">
        <f t="shared" si="8"/>
        <v>0</v>
      </c>
      <c r="BN38" s="21">
        <f t="shared" si="8"/>
        <v>0</v>
      </c>
      <c r="BO38" s="21">
        <f t="shared" si="8"/>
        <v>0</v>
      </c>
      <c r="BP38" s="21">
        <f t="shared" si="8"/>
        <v>0</v>
      </c>
      <c r="BQ38" s="21">
        <f t="shared" si="8"/>
        <v>0</v>
      </c>
      <c r="BR38" s="21">
        <f t="shared" ref="BR38:CI38" si="9">BR39+BR43</f>
        <v>0</v>
      </c>
      <c r="BS38" s="21">
        <f t="shared" si="9"/>
        <v>0</v>
      </c>
      <c r="BT38" s="21">
        <f t="shared" si="9"/>
        <v>0</v>
      </c>
      <c r="BU38" s="21">
        <f t="shared" si="9"/>
        <v>0</v>
      </c>
      <c r="BV38" s="280">
        <f t="shared" si="9"/>
        <v>0</v>
      </c>
      <c r="BW38" s="21">
        <f t="shared" si="9"/>
        <v>0</v>
      </c>
      <c r="BX38" s="280">
        <f>BX39+BX43</f>
        <v>16.259999999999998</v>
      </c>
      <c r="BY38" s="21">
        <f t="shared" si="9"/>
        <v>0</v>
      </c>
      <c r="BZ38" s="21">
        <f t="shared" si="9"/>
        <v>0</v>
      </c>
      <c r="CA38" s="21">
        <f t="shared" si="9"/>
        <v>6</v>
      </c>
      <c r="CB38" s="21">
        <f t="shared" si="9"/>
        <v>0</v>
      </c>
      <c r="CC38" s="21">
        <f t="shared" si="9"/>
        <v>0</v>
      </c>
      <c r="CD38" s="21">
        <f t="shared" si="9"/>
        <v>0</v>
      </c>
      <c r="CE38" s="21">
        <f t="shared" si="9"/>
        <v>0</v>
      </c>
      <c r="CF38" s="21">
        <f t="shared" si="9"/>
        <v>0</v>
      </c>
      <c r="CG38" s="21">
        <f t="shared" si="9"/>
        <v>0</v>
      </c>
      <c r="CH38" s="21">
        <f t="shared" si="9"/>
        <v>0</v>
      </c>
      <c r="CI38" s="21">
        <f t="shared" si="9"/>
        <v>0</v>
      </c>
      <c r="CJ38" s="98" t="s">
        <v>586</v>
      </c>
    </row>
    <row r="39" spans="1:88" ht="141.75">
      <c r="A39" s="176" t="s">
        <v>509</v>
      </c>
      <c r="B39" s="177" t="s">
        <v>686</v>
      </c>
      <c r="C39" s="229" t="s">
        <v>586</v>
      </c>
      <c r="D39" s="21">
        <f>D40</f>
        <v>0</v>
      </c>
      <c r="E39" s="21">
        <f t="shared" ref="E39:BP39" si="10">E40</f>
        <v>0</v>
      </c>
      <c r="F39" s="21">
        <f t="shared" si="10"/>
        <v>0</v>
      </c>
      <c r="G39" s="21">
        <f t="shared" si="10"/>
        <v>0</v>
      </c>
      <c r="H39" s="21">
        <f t="shared" si="10"/>
        <v>0</v>
      </c>
      <c r="I39" s="21">
        <f t="shared" si="10"/>
        <v>0</v>
      </c>
      <c r="J39" s="21">
        <f t="shared" si="10"/>
        <v>6</v>
      </c>
      <c r="K39" s="21">
        <f t="shared" si="10"/>
        <v>0</v>
      </c>
      <c r="L39" s="21">
        <f t="shared" si="10"/>
        <v>0</v>
      </c>
      <c r="M39" s="21">
        <f t="shared" si="10"/>
        <v>0</v>
      </c>
      <c r="N39" s="21">
        <f t="shared" si="10"/>
        <v>0</v>
      </c>
      <c r="O39" s="21">
        <f t="shared" si="10"/>
        <v>0</v>
      </c>
      <c r="P39" s="21">
        <f t="shared" si="10"/>
        <v>0</v>
      </c>
      <c r="Q39" s="21">
        <f t="shared" si="10"/>
        <v>0</v>
      </c>
      <c r="R39" s="21">
        <f t="shared" si="10"/>
        <v>0</v>
      </c>
      <c r="S39" s="21">
        <f t="shared" si="10"/>
        <v>0</v>
      </c>
      <c r="T39" s="21">
        <f t="shared" si="10"/>
        <v>0</v>
      </c>
      <c r="U39" s="21">
        <f t="shared" si="10"/>
        <v>0</v>
      </c>
      <c r="V39" s="21">
        <f t="shared" si="10"/>
        <v>0</v>
      </c>
      <c r="W39" s="21">
        <f t="shared" si="10"/>
        <v>0</v>
      </c>
      <c r="X39" s="21">
        <f t="shared" si="10"/>
        <v>0</v>
      </c>
      <c r="Y39" s="21">
        <f t="shared" si="10"/>
        <v>0</v>
      </c>
      <c r="Z39" s="21">
        <f t="shared" si="10"/>
        <v>0</v>
      </c>
      <c r="AA39" s="21">
        <f t="shared" si="10"/>
        <v>0</v>
      </c>
      <c r="AB39" s="21">
        <f t="shared" si="10"/>
        <v>0</v>
      </c>
      <c r="AC39" s="21">
        <f t="shared" si="10"/>
        <v>0</v>
      </c>
      <c r="AD39" s="21">
        <f t="shared" si="10"/>
        <v>0</v>
      </c>
      <c r="AE39" s="21">
        <f t="shared" si="10"/>
        <v>0</v>
      </c>
      <c r="AF39" s="21">
        <f t="shared" si="10"/>
        <v>0</v>
      </c>
      <c r="AG39" s="21">
        <f t="shared" si="10"/>
        <v>0</v>
      </c>
      <c r="AH39" s="21">
        <f t="shared" si="10"/>
        <v>0</v>
      </c>
      <c r="AI39" s="21">
        <f t="shared" si="10"/>
        <v>0</v>
      </c>
      <c r="AJ39" s="21">
        <f t="shared" si="10"/>
        <v>0</v>
      </c>
      <c r="AK39" s="21">
        <f t="shared" si="10"/>
        <v>0</v>
      </c>
      <c r="AL39" s="21">
        <f t="shared" si="10"/>
        <v>6</v>
      </c>
      <c r="AM39" s="21">
        <f t="shared" si="10"/>
        <v>0</v>
      </c>
      <c r="AN39" s="21">
        <f t="shared" si="10"/>
        <v>0</v>
      </c>
      <c r="AO39" s="21">
        <f t="shared" si="10"/>
        <v>0</v>
      </c>
      <c r="AP39" s="21">
        <f t="shared" si="10"/>
        <v>0</v>
      </c>
      <c r="AQ39" s="21">
        <f t="shared" si="10"/>
        <v>0</v>
      </c>
      <c r="AR39" s="21">
        <f t="shared" si="10"/>
        <v>0</v>
      </c>
      <c r="AS39" s="21">
        <f t="shared" si="10"/>
        <v>0</v>
      </c>
      <c r="AT39" s="21">
        <f t="shared" si="10"/>
        <v>0</v>
      </c>
      <c r="AU39" s="21">
        <f t="shared" si="10"/>
        <v>0</v>
      </c>
      <c r="AV39" s="21">
        <f t="shared" si="10"/>
        <v>0</v>
      </c>
      <c r="AW39" s="21">
        <f t="shared" si="10"/>
        <v>0</v>
      </c>
      <c r="AX39" s="21">
        <f t="shared" si="10"/>
        <v>0</v>
      </c>
      <c r="AY39" s="21">
        <f t="shared" si="10"/>
        <v>0</v>
      </c>
      <c r="AZ39" s="21">
        <f t="shared" si="10"/>
        <v>0</v>
      </c>
      <c r="BA39" s="21">
        <f t="shared" si="10"/>
        <v>0</v>
      </c>
      <c r="BB39" s="21">
        <f t="shared" si="10"/>
        <v>0</v>
      </c>
      <c r="BC39" s="21">
        <f t="shared" si="10"/>
        <v>0</v>
      </c>
      <c r="BD39" s="21">
        <f t="shared" si="10"/>
        <v>0</v>
      </c>
      <c r="BE39" s="21">
        <f t="shared" si="10"/>
        <v>0</v>
      </c>
      <c r="BF39" s="21">
        <f t="shared" si="10"/>
        <v>0</v>
      </c>
      <c r="BG39" s="21">
        <f t="shared" si="10"/>
        <v>0</v>
      </c>
      <c r="BH39" s="21">
        <f t="shared" si="10"/>
        <v>0</v>
      </c>
      <c r="BI39" s="21">
        <f t="shared" si="10"/>
        <v>0</v>
      </c>
      <c r="BJ39" s="21">
        <f t="shared" si="10"/>
        <v>0</v>
      </c>
      <c r="BK39" s="21">
        <f t="shared" si="10"/>
        <v>0</v>
      </c>
      <c r="BL39" s="21">
        <f t="shared" si="10"/>
        <v>0</v>
      </c>
      <c r="BM39" s="21">
        <f t="shared" si="10"/>
        <v>0</v>
      </c>
      <c r="BN39" s="21">
        <f t="shared" si="10"/>
        <v>0</v>
      </c>
      <c r="BO39" s="21">
        <f t="shared" si="10"/>
        <v>0</v>
      </c>
      <c r="BP39" s="21">
        <f t="shared" si="10"/>
        <v>0</v>
      </c>
      <c r="BQ39" s="21">
        <f t="shared" ref="BQ39:CI39" si="11">BQ40</f>
        <v>0</v>
      </c>
      <c r="BR39" s="21">
        <f t="shared" si="11"/>
        <v>0</v>
      </c>
      <c r="BS39" s="21">
        <f t="shared" si="11"/>
        <v>0</v>
      </c>
      <c r="BT39" s="21">
        <f t="shared" si="11"/>
        <v>0</v>
      </c>
      <c r="BU39" s="21">
        <f t="shared" si="11"/>
        <v>0</v>
      </c>
      <c r="BV39" s="21">
        <f t="shared" si="11"/>
        <v>0</v>
      </c>
      <c r="BW39" s="21">
        <f t="shared" si="11"/>
        <v>0</v>
      </c>
      <c r="BX39" s="21">
        <f t="shared" si="11"/>
        <v>0</v>
      </c>
      <c r="BY39" s="21">
        <f t="shared" si="11"/>
        <v>0</v>
      </c>
      <c r="BZ39" s="21">
        <f t="shared" si="11"/>
        <v>0</v>
      </c>
      <c r="CA39" s="21">
        <f t="shared" si="11"/>
        <v>6</v>
      </c>
      <c r="CB39" s="21">
        <f t="shared" si="11"/>
        <v>0</v>
      </c>
      <c r="CC39" s="21">
        <f t="shared" si="11"/>
        <v>0</v>
      </c>
      <c r="CD39" s="21">
        <f t="shared" si="11"/>
        <v>0</v>
      </c>
      <c r="CE39" s="21">
        <f t="shared" si="11"/>
        <v>0</v>
      </c>
      <c r="CF39" s="21">
        <f t="shared" si="11"/>
        <v>0</v>
      </c>
      <c r="CG39" s="21">
        <f t="shared" si="11"/>
        <v>0</v>
      </c>
      <c r="CH39" s="21">
        <f t="shared" si="11"/>
        <v>0</v>
      </c>
      <c r="CI39" s="21">
        <f t="shared" si="11"/>
        <v>0</v>
      </c>
      <c r="CJ39" s="98" t="s">
        <v>586</v>
      </c>
    </row>
    <row r="40" spans="1:88" ht="126">
      <c r="A40" s="176" t="s">
        <v>557</v>
      </c>
      <c r="B40" s="177" t="s">
        <v>687</v>
      </c>
      <c r="C40" s="229" t="s">
        <v>586</v>
      </c>
      <c r="D40" s="21">
        <f>SUM(D41:D42)</f>
        <v>0</v>
      </c>
      <c r="E40" s="21">
        <f t="shared" ref="E40:BP40" si="12">SUM(E41:E42)</f>
        <v>0</v>
      </c>
      <c r="F40" s="21">
        <f t="shared" si="12"/>
        <v>0</v>
      </c>
      <c r="G40" s="21">
        <f t="shared" si="12"/>
        <v>0</v>
      </c>
      <c r="H40" s="21">
        <f t="shared" si="12"/>
        <v>0</v>
      </c>
      <c r="I40" s="21">
        <f t="shared" si="12"/>
        <v>0</v>
      </c>
      <c r="J40" s="21">
        <f t="shared" si="12"/>
        <v>6</v>
      </c>
      <c r="K40" s="21">
        <f t="shared" si="12"/>
        <v>0</v>
      </c>
      <c r="L40" s="21">
        <f t="shared" si="12"/>
        <v>0</v>
      </c>
      <c r="M40" s="21">
        <f t="shared" si="12"/>
        <v>0</v>
      </c>
      <c r="N40" s="21">
        <f t="shared" si="12"/>
        <v>0</v>
      </c>
      <c r="O40" s="21">
        <f t="shared" si="12"/>
        <v>0</v>
      </c>
      <c r="P40" s="21">
        <f t="shared" si="12"/>
        <v>0</v>
      </c>
      <c r="Q40" s="21">
        <f t="shared" si="12"/>
        <v>0</v>
      </c>
      <c r="R40" s="21">
        <f t="shared" si="12"/>
        <v>0</v>
      </c>
      <c r="S40" s="21">
        <f t="shared" si="12"/>
        <v>0</v>
      </c>
      <c r="T40" s="21">
        <f t="shared" si="12"/>
        <v>0</v>
      </c>
      <c r="U40" s="21">
        <f t="shared" si="12"/>
        <v>0</v>
      </c>
      <c r="V40" s="21">
        <f t="shared" si="12"/>
        <v>0</v>
      </c>
      <c r="W40" s="21">
        <f t="shared" si="12"/>
        <v>0</v>
      </c>
      <c r="X40" s="21">
        <f t="shared" si="12"/>
        <v>0</v>
      </c>
      <c r="Y40" s="21">
        <f t="shared" si="12"/>
        <v>0</v>
      </c>
      <c r="Z40" s="21">
        <f t="shared" si="12"/>
        <v>0</v>
      </c>
      <c r="AA40" s="21">
        <f t="shared" si="12"/>
        <v>0</v>
      </c>
      <c r="AB40" s="21">
        <f t="shared" si="12"/>
        <v>0</v>
      </c>
      <c r="AC40" s="21">
        <f t="shared" si="12"/>
        <v>0</v>
      </c>
      <c r="AD40" s="21">
        <f t="shared" si="12"/>
        <v>0</v>
      </c>
      <c r="AE40" s="21">
        <f t="shared" si="12"/>
        <v>0</v>
      </c>
      <c r="AF40" s="21">
        <f t="shared" si="12"/>
        <v>0</v>
      </c>
      <c r="AG40" s="21">
        <f t="shared" si="12"/>
        <v>0</v>
      </c>
      <c r="AH40" s="21">
        <f t="shared" si="12"/>
        <v>0</v>
      </c>
      <c r="AI40" s="21">
        <f t="shared" si="12"/>
        <v>0</v>
      </c>
      <c r="AJ40" s="21">
        <f t="shared" si="12"/>
        <v>0</v>
      </c>
      <c r="AK40" s="21">
        <f t="shared" si="12"/>
        <v>0</v>
      </c>
      <c r="AL40" s="21">
        <f t="shared" si="12"/>
        <v>6</v>
      </c>
      <c r="AM40" s="21">
        <f t="shared" si="12"/>
        <v>0</v>
      </c>
      <c r="AN40" s="21">
        <f t="shared" si="12"/>
        <v>0</v>
      </c>
      <c r="AO40" s="21">
        <f t="shared" si="12"/>
        <v>0</v>
      </c>
      <c r="AP40" s="21">
        <f t="shared" si="12"/>
        <v>0</v>
      </c>
      <c r="AQ40" s="21">
        <f t="shared" si="12"/>
        <v>0</v>
      </c>
      <c r="AR40" s="21">
        <f t="shared" si="12"/>
        <v>0</v>
      </c>
      <c r="AS40" s="21">
        <f t="shared" si="12"/>
        <v>0</v>
      </c>
      <c r="AT40" s="21">
        <f t="shared" si="12"/>
        <v>0</v>
      </c>
      <c r="AU40" s="21">
        <f t="shared" si="12"/>
        <v>0</v>
      </c>
      <c r="AV40" s="21">
        <f t="shared" si="12"/>
        <v>0</v>
      </c>
      <c r="AW40" s="21">
        <f t="shared" si="12"/>
        <v>0</v>
      </c>
      <c r="AX40" s="21">
        <f t="shared" si="12"/>
        <v>0</v>
      </c>
      <c r="AY40" s="21">
        <f t="shared" si="12"/>
        <v>0</v>
      </c>
      <c r="AZ40" s="21">
        <f t="shared" si="12"/>
        <v>0</v>
      </c>
      <c r="BA40" s="21">
        <f t="shared" si="12"/>
        <v>0</v>
      </c>
      <c r="BB40" s="21">
        <f t="shared" si="12"/>
        <v>0</v>
      </c>
      <c r="BC40" s="21">
        <f t="shared" si="12"/>
        <v>0</v>
      </c>
      <c r="BD40" s="21">
        <f t="shared" si="12"/>
        <v>0</v>
      </c>
      <c r="BE40" s="21">
        <f t="shared" si="12"/>
        <v>0</v>
      </c>
      <c r="BF40" s="21">
        <f t="shared" si="12"/>
        <v>0</v>
      </c>
      <c r="BG40" s="21">
        <f t="shared" si="12"/>
        <v>0</v>
      </c>
      <c r="BH40" s="21">
        <f t="shared" si="12"/>
        <v>0</v>
      </c>
      <c r="BI40" s="21">
        <f t="shared" si="12"/>
        <v>0</v>
      </c>
      <c r="BJ40" s="21">
        <f t="shared" si="12"/>
        <v>0</v>
      </c>
      <c r="BK40" s="21">
        <f t="shared" si="12"/>
        <v>0</v>
      </c>
      <c r="BL40" s="21">
        <f t="shared" si="12"/>
        <v>0</v>
      </c>
      <c r="BM40" s="21">
        <f t="shared" si="12"/>
        <v>0</v>
      </c>
      <c r="BN40" s="21">
        <f t="shared" si="12"/>
        <v>0</v>
      </c>
      <c r="BO40" s="21">
        <f t="shared" si="12"/>
        <v>0</v>
      </c>
      <c r="BP40" s="21">
        <f t="shared" si="12"/>
        <v>0</v>
      </c>
      <c r="BQ40" s="21">
        <f t="shared" ref="BQ40:CI40" si="13">SUM(BQ41:BQ42)</f>
        <v>0</v>
      </c>
      <c r="BR40" s="21">
        <f t="shared" si="13"/>
        <v>0</v>
      </c>
      <c r="BS40" s="21">
        <f t="shared" si="13"/>
        <v>0</v>
      </c>
      <c r="BT40" s="21">
        <f t="shared" si="13"/>
        <v>0</v>
      </c>
      <c r="BU40" s="21">
        <f t="shared" si="13"/>
        <v>0</v>
      </c>
      <c r="BV40" s="21">
        <f t="shared" si="13"/>
        <v>0</v>
      </c>
      <c r="BW40" s="21">
        <f t="shared" si="13"/>
        <v>0</v>
      </c>
      <c r="BX40" s="21">
        <f t="shared" si="13"/>
        <v>0</v>
      </c>
      <c r="BY40" s="21">
        <f t="shared" si="13"/>
        <v>0</v>
      </c>
      <c r="BZ40" s="21">
        <f t="shared" si="13"/>
        <v>0</v>
      </c>
      <c r="CA40" s="21">
        <f t="shared" si="13"/>
        <v>6</v>
      </c>
      <c r="CB40" s="21">
        <f t="shared" si="13"/>
        <v>0</v>
      </c>
      <c r="CC40" s="21">
        <f t="shared" si="13"/>
        <v>0</v>
      </c>
      <c r="CD40" s="21">
        <f t="shared" si="13"/>
        <v>0</v>
      </c>
      <c r="CE40" s="21">
        <f t="shared" si="13"/>
        <v>0</v>
      </c>
      <c r="CF40" s="21">
        <f t="shared" si="13"/>
        <v>0</v>
      </c>
      <c r="CG40" s="21">
        <f t="shared" si="13"/>
        <v>0</v>
      </c>
      <c r="CH40" s="21">
        <f t="shared" si="13"/>
        <v>0</v>
      </c>
      <c r="CI40" s="21">
        <f t="shared" si="13"/>
        <v>0</v>
      </c>
      <c r="CJ40" s="98" t="s">
        <v>586</v>
      </c>
    </row>
    <row r="41" spans="1:88" ht="141.75">
      <c r="A41" s="29" t="s">
        <v>777</v>
      </c>
      <c r="B41" s="275" t="s">
        <v>726</v>
      </c>
      <c r="C41" s="52" t="s">
        <v>779</v>
      </c>
      <c r="D41" s="21">
        <v>0</v>
      </c>
      <c r="E41" s="21">
        <v>0</v>
      </c>
      <c r="F41" s="21">
        <v>0</v>
      </c>
      <c r="G41" s="21">
        <v>0</v>
      </c>
      <c r="H41" s="21">
        <v>0</v>
      </c>
      <c r="I41" s="21">
        <v>0</v>
      </c>
      <c r="J41" s="21">
        <v>4</v>
      </c>
      <c r="K41" s="21">
        <v>0</v>
      </c>
      <c r="L41" s="21">
        <v>0</v>
      </c>
      <c r="M41" s="21">
        <v>0</v>
      </c>
      <c r="N41" s="21">
        <v>0</v>
      </c>
      <c r="O41" s="21">
        <v>0</v>
      </c>
      <c r="P41" s="21">
        <v>0</v>
      </c>
      <c r="Q41" s="21">
        <v>0</v>
      </c>
      <c r="R41" s="21">
        <v>0</v>
      </c>
      <c r="S41" s="21">
        <v>0</v>
      </c>
      <c r="T41" s="21">
        <v>0</v>
      </c>
      <c r="U41" s="21">
        <v>0</v>
      </c>
      <c r="V41" s="21">
        <v>0</v>
      </c>
      <c r="W41" s="21">
        <v>0</v>
      </c>
      <c r="X41" s="21">
        <v>0</v>
      </c>
      <c r="Y41" s="21">
        <v>0</v>
      </c>
      <c r="Z41" s="21">
        <v>0</v>
      </c>
      <c r="AA41" s="21">
        <v>0</v>
      </c>
      <c r="AB41" s="21">
        <v>0</v>
      </c>
      <c r="AC41" s="21">
        <v>0</v>
      </c>
      <c r="AD41" s="21">
        <v>0</v>
      </c>
      <c r="AE41" s="21">
        <v>0</v>
      </c>
      <c r="AF41" s="21">
        <v>0</v>
      </c>
      <c r="AG41" s="21">
        <v>0</v>
      </c>
      <c r="AH41" s="21">
        <v>0</v>
      </c>
      <c r="AI41" s="21">
        <v>0</v>
      </c>
      <c r="AJ41" s="21">
        <v>0</v>
      </c>
      <c r="AK41" s="21">
        <v>0</v>
      </c>
      <c r="AL41" s="21">
        <v>4</v>
      </c>
      <c r="AM41" s="21">
        <v>0</v>
      </c>
      <c r="AN41" s="21">
        <v>0</v>
      </c>
      <c r="AO41" s="21">
        <v>0</v>
      </c>
      <c r="AP41" s="21">
        <v>0</v>
      </c>
      <c r="AQ41" s="21">
        <v>0</v>
      </c>
      <c r="AR41" s="21">
        <v>0</v>
      </c>
      <c r="AS41" s="21">
        <v>0</v>
      </c>
      <c r="AT41" s="21">
        <v>0</v>
      </c>
      <c r="AU41" s="21">
        <v>0</v>
      </c>
      <c r="AV41" s="21">
        <v>0</v>
      </c>
      <c r="AW41" s="21">
        <v>0</v>
      </c>
      <c r="AX41" s="21">
        <v>0</v>
      </c>
      <c r="AY41" s="21">
        <v>0</v>
      </c>
      <c r="AZ41" s="21">
        <v>0</v>
      </c>
      <c r="BA41" s="21">
        <v>0</v>
      </c>
      <c r="BB41" s="21">
        <v>0</v>
      </c>
      <c r="BC41" s="21">
        <v>0</v>
      </c>
      <c r="BD41" s="21">
        <v>0</v>
      </c>
      <c r="BE41" s="21">
        <v>0</v>
      </c>
      <c r="BF41" s="21">
        <v>0</v>
      </c>
      <c r="BG41" s="21">
        <v>0</v>
      </c>
      <c r="BH41" s="21">
        <v>0</v>
      </c>
      <c r="BI41" s="21">
        <v>0</v>
      </c>
      <c r="BJ41" s="21">
        <v>0</v>
      </c>
      <c r="BK41" s="21">
        <v>0</v>
      </c>
      <c r="BL41" s="21">
        <v>0</v>
      </c>
      <c r="BM41" s="21">
        <v>0</v>
      </c>
      <c r="BN41" s="21">
        <v>0</v>
      </c>
      <c r="BO41" s="21">
        <v>0</v>
      </c>
      <c r="BP41" s="21">
        <v>0</v>
      </c>
      <c r="BQ41" s="21">
        <v>0</v>
      </c>
      <c r="BR41" s="21">
        <v>0</v>
      </c>
      <c r="BS41" s="21">
        <v>0</v>
      </c>
      <c r="BT41" s="21">
        <v>0</v>
      </c>
      <c r="BU41" s="21">
        <v>0</v>
      </c>
      <c r="BV41" s="21">
        <v>0</v>
      </c>
      <c r="BW41" s="21">
        <v>0</v>
      </c>
      <c r="BX41" s="21">
        <v>0</v>
      </c>
      <c r="BY41" s="21">
        <v>0</v>
      </c>
      <c r="BZ41" s="21">
        <v>0</v>
      </c>
      <c r="CA41" s="21">
        <v>4</v>
      </c>
      <c r="CB41" s="21">
        <v>0</v>
      </c>
      <c r="CC41" s="21">
        <v>0</v>
      </c>
      <c r="CD41" s="21">
        <v>0</v>
      </c>
      <c r="CE41" s="21">
        <v>0</v>
      </c>
      <c r="CF41" s="21">
        <v>0</v>
      </c>
      <c r="CG41" s="21">
        <v>0</v>
      </c>
      <c r="CH41" s="21">
        <v>0</v>
      </c>
      <c r="CI41" s="21">
        <v>0</v>
      </c>
      <c r="CJ41" s="98" t="s">
        <v>586</v>
      </c>
    </row>
    <row r="42" spans="1:88" ht="78.75">
      <c r="A42" s="29" t="s">
        <v>778</v>
      </c>
      <c r="B42" s="183" t="s">
        <v>727</v>
      </c>
      <c r="C42" s="52" t="s">
        <v>780</v>
      </c>
      <c r="D42" s="21">
        <v>0</v>
      </c>
      <c r="E42" s="21">
        <v>0</v>
      </c>
      <c r="F42" s="21">
        <v>0</v>
      </c>
      <c r="G42" s="21">
        <v>0</v>
      </c>
      <c r="H42" s="21">
        <v>0</v>
      </c>
      <c r="I42" s="21">
        <v>0</v>
      </c>
      <c r="J42" s="21">
        <v>2</v>
      </c>
      <c r="K42" s="21">
        <v>0</v>
      </c>
      <c r="L42" s="21">
        <v>0</v>
      </c>
      <c r="M42" s="21">
        <v>0</v>
      </c>
      <c r="N42" s="21">
        <v>0</v>
      </c>
      <c r="O42" s="21">
        <v>0</v>
      </c>
      <c r="P42" s="21">
        <v>0</v>
      </c>
      <c r="Q42" s="21">
        <v>0</v>
      </c>
      <c r="R42" s="21">
        <v>0</v>
      </c>
      <c r="S42" s="21">
        <v>0</v>
      </c>
      <c r="T42" s="21">
        <v>0</v>
      </c>
      <c r="U42" s="21">
        <v>0</v>
      </c>
      <c r="V42" s="21">
        <v>0</v>
      </c>
      <c r="W42" s="21">
        <v>0</v>
      </c>
      <c r="X42" s="21">
        <v>0</v>
      </c>
      <c r="Y42" s="21">
        <v>0</v>
      </c>
      <c r="Z42" s="21">
        <v>0</v>
      </c>
      <c r="AA42" s="21">
        <v>0</v>
      </c>
      <c r="AB42" s="21">
        <v>0</v>
      </c>
      <c r="AC42" s="21">
        <v>0</v>
      </c>
      <c r="AD42" s="21">
        <v>0</v>
      </c>
      <c r="AE42" s="21">
        <v>0</v>
      </c>
      <c r="AF42" s="21">
        <v>0</v>
      </c>
      <c r="AG42" s="21">
        <v>0</v>
      </c>
      <c r="AH42" s="21">
        <v>0</v>
      </c>
      <c r="AI42" s="21">
        <v>0</v>
      </c>
      <c r="AJ42" s="21">
        <v>0</v>
      </c>
      <c r="AK42" s="21">
        <v>0</v>
      </c>
      <c r="AL42" s="21">
        <v>2</v>
      </c>
      <c r="AM42" s="21">
        <v>0</v>
      </c>
      <c r="AN42" s="21">
        <v>0</v>
      </c>
      <c r="AO42" s="21">
        <v>0</v>
      </c>
      <c r="AP42" s="21">
        <v>0</v>
      </c>
      <c r="AQ42" s="21">
        <v>0</v>
      </c>
      <c r="AR42" s="21">
        <v>0</v>
      </c>
      <c r="AS42" s="21">
        <v>0</v>
      </c>
      <c r="AT42" s="21">
        <v>0</v>
      </c>
      <c r="AU42" s="21">
        <v>0</v>
      </c>
      <c r="AV42" s="21">
        <v>0</v>
      </c>
      <c r="AW42" s="21">
        <v>0</v>
      </c>
      <c r="AX42" s="21">
        <v>0</v>
      </c>
      <c r="AY42" s="21">
        <v>0</v>
      </c>
      <c r="AZ42" s="21">
        <v>0</v>
      </c>
      <c r="BA42" s="21">
        <v>0</v>
      </c>
      <c r="BB42" s="21">
        <v>0</v>
      </c>
      <c r="BC42" s="21">
        <v>0</v>
      </c>
      <c r="BD42" s="21">
        <v>0</v>
      </c>
      <c r="BE42" s="21">
        <v>0</v>
      </c>
      <c r="BF42" s="21">
        <v>0</v>
      </c>
      <c r="BG42" s="21">
        <v>0</v>
      </c>
      <c r="BH42" s="21">
        <v>0</v>
      </c>
      <c r="BI42" s="21">
        <v>0</v>
      </c>
      <c r="BJ42" s="21">
        <v>0</v>
      </c>
      <c r="BK42" s="21">
        <v>0</v>
      </c>
      <c r="BL42" s="21">
        <v>0</v>
      </c>
      <c r="BM42" s="21">
        <v>0</v>
      </c>
      <c r="BN42" s="21">
        <v>0</v>
      </c>
      <c r="BO42" s="21">
        <v>0</v>
      </c>
      <c r="BP42" s="21">
        <v>0</v>
      </c>
      <c r="BQ42" s="21">
        <v>0</v>
      </c>
      <c r="BR42" s="21">
        <v>0</v>
      </c>
      <c r="BS42" s="21">
        <v>0</v>
      </c>
      <c r="BT42" s="21">
        <v>0</v>
      </c>
      <c r="BU42" s="21">
        <v>0</v>
      </c>
      <c r="BV42" s="21">
        <v>0</v>
      </c>
      <c r="BW42" s="21">
        <v>0</v>
      </c>
      <c r="BX42" s="21">
        <v>0</v>
      </c>
      <c r="BY42" s="21">
        <v>0</v>
      </c>
      <c r="BZ42" s="21">
        <v>0</v>
      </c>
      <c r="CA42" s="21">
        <v>2</v>
      </c>
      <c r="CB42" s="21">
        <v>0</v>
      </c>
      <c r="CC42" s="21">
        <v>0</v>
      </c>
      <c r="CD42" s="21">
        <v>0</v>
      </c>
      <c r="CE42" s="21">
        <v>0</v>
      </c>
      <c r="CF42" s="21">
        <v>0</v>
      </c>
      <c r="CG42" s="21">
        <v>0</v>
      </c>
      <c r="CH42" s="21">
        <v>0</v>
      </c>
      <c r="CI42" s="21">
        <v>0</v>
      </c>
      <c r="CJ42" s="98" t="s">
        <v>586</v>
      </c>
    </row>
    <row r="43" spans="1:88" ht="94.5">
      <c r="A43" s="176" t="s">
        <v>510</v>
      </c>
      <c r="B43" s="177" t="s">
        <v>682</v>
      </c>
      <c r="C43" s="229" t="s">
        <v>586</v>
      </c>
      <c r="D43" s="21">
        <f>D44</f>
        <v>0</v>
      </c>
      <c r="E43" s="21">
        <f t="shared" ref="E43:BP43" si="14">E44</f>
        <v>0</v>
      </c>
      <c r="F43" s="21">
        <f t="shared" si="14"/>
        <v>16.259999999999998</v>
      </c>
      <c r="G43" s="21">
        <f t="shared" si="14"/>
        <v>0</v>
      </c>
      <c r="H43" s="21">
        <f t="shared" si="14"/>
        <v>0</v>
      </c>
      <c r="I43" s="21">
        <f t="shared" si="14"/>
        <v>0</v>
      </c>
      <c r="J43" s="21">
        <f t="shared" si="14"/>
        <v>0</v>
      </c>
      <c r="K43" s="21">
        <f t="shared" si="14"/>
        <v>0</v>
      </c>
      <c r="L43" s="21">
        <f t="shared" si="14"/>
        <v>0</v>
      </c>
      <c r="M43" s="21">
        <f t="shared" si="14"/>
        <v>0</v>
      </c>
      <c r="N43" s="21">
        <f t="shared" si="14"/>
        <v>0</v>
      </c>
      <c r="O43" s="21">
        <f t="shared" si="14"/>
        <v>0</v>
      </c>
      <c r="P43" s="21">
        <f t="shared" si="14"/>
        <v>0</v>
      </c>
      <c r="Q43" s="21">
        <f t="shared" si="14"/>
        <v>0</v>
      </c>
      <c r="R43" s="21">
        <f t="shared" si="14"/>
        <v>0</v>
      </c>
      <c r="S43" s="21">
        <f t="shared" si="14"/>
        <v>0</v>
      </c>
      <c r="T43" s="21">
        <f t="shared" si="14"/>
        <v>0</v>
      </c>
      <c r="U43" s="21">
        <f t="shared" si="14"/>
        <v>0</v>
      </c>
      <c r="V43" s="21">
        <f t="shared" si="14"/>
        <v>0</v>
      </c>
      <c r="W43" s="21">
        <f t="shared" si="14"/>
        <v>0</v>
      </c>
      <c r="X43" s="21">
        <f t="shared" si="14"/>
        <v>0</v>
      </c>
      <c r="Y43" s="21">
        <f t="shared" si="14"/>
        <v>0</v>
      </c>
      <c r="Z43" s="21">
        <f t="shared" si="14"/>
        <v>0</v>
      </c>
      <c r="AA43" s="21">
        <f t="shared" si="14"/>
        <v>0</v>
      </c>
      <c r="AB43" s="21">
        <f t="shared" si="14"/>
        <v>0</v>
      </c>
      <c r="AC43" s="21">
        <f t="shared" si="14"/>
        <v>0</v>
      </c>
      <c r="AD43" s="21">
        <f t="shared" si="14"/>
        <v>0</v>
      </c>
      <c r="AE43" s="21">
        <f t="shared" si="14"/>
        <v>0</v>
      </c>
      <c r="AF43" s="21">
        <f t="shared" si="14"/>
        <v>0</v>
      </c>
      <c r="AG43" s="21">
        <f t="shared" si="14"/>
        <v>0</v>
      </c>
      <c r="AH43" s="21">
        <f t="shared" si="14"/>
        <v>0</v>
      </c>
      <c r="AI43" s="21">
        <f t="shared" si="14"/>
        <v>0</v>
      </c>
      <c r="AJ43" s="21">
        <f t="shared" si="14"/>
        <v>0</v>
      </c>
      <c r="AK43" s="21">
        <f t="shared" si="14"/>
        <v>0</v>
      </c>
      <c r="AL43" s="21">
        <f t="shared" si="14"/>
        <v>0</v>
      </c>
      <c r="AM43" s="21">
        <f t="shared" si="14"/>
        <v>0</v>
      </c>
      <c r="AN43" s="21">
        <f t="shared" si="14"/>
        <v>0</v>
      </c>
      <c r="AO43" s="21">
        <f t="shared" si="14"/>
        <v>0</v>
      </c>
      <c r="AP43" s="21">
        <f t="shared" si="14"/>
        <v>0</v>
      </c>
      <c r="AQ43" s="21">
        <f t="shared" si="14"/>
        <v>0</v>
      </c>
      <c r="AR43" s="21">
        <f t="shared" si="14"/>
        <v>0</v>
      </c>
      <c r="AS43" s="21">
        <f t="shared" si="14"/>
        <v>0</v>
      </c>
      <c r="AT43" s="21">
        <f t="shared" si="14"/>
        <v>0</v>
      </c>
      <c r="AU43" s="21">
        <f t="shared" si="14"/>
        <v>0</v>
      </c>
      <c r="AV43" s="21">
        <f t="shared" si="14"/>
        <v>8.879999999999999</v>
      </c>
      <c r="AW43" s="21">
        <f t="shared" si="14"/>
        <v>0</v>
      </c>
      <c r="AX43" s="21">
        <f t="shared" si="14"/>
        <v>0</v>
      </c>
      <c r="AY43" s="21">
        <f t="shared" si="14"/>
        <v>0</v>
      </c>
      <c r="AZ43" s="21">
        <f t="shared" si="14"/>
        <v>0</v>
      </c>
      <c r="BA43" s="21">
        <f t="shared" si="14"/>
        <v>0</v>
      </c>
      <c r="BB43" s="21">
        <f t="shared" si="14"/>
        <v>0</v>
      </c>
      <c r="BC43" s="21">
        <f t="shared" si="14"/>
        <v>0</v>
      </c>
      <c r="BD43" s="21">
        <f t="shared" si="14"/>
        <v>0</v>
      </c>
      <c r="BE43" s="21">
        <f t="shared" si="14"/>
        <v>0</v>
      </c>
      <c r="BF43" s="21">
        <f t="shared" si="14"/>
        <v>0</v>
      </c>
      <c r="BG43" s="21">
        <f t="shared" si="14"/>
        <v>0</v>
      </c>
      <c r="BH43" s="21">
        <f t="shared" si="14"/>
        <v>0</v>
      </c>
      <c r="BI43" s="21">
        <f t="shared" si="14"/>
        <v>0</v>
      </c>
      <c r="BJ43" s="21">
        <f t="shared" si="14"/>
        <v>7.3599999999999994</v>
      </c>
      <c r="BK43" s="21">
        <f t="shared" si="14"/>
        <v>0</v>
      </c>
      <c r="BL43" s="21">
        <f t="shared" si="14"/>
        <v>0</v>
      </c>
      <c r="BM43" s="21">
        <f t="shared" si="14"/>
        <v>0</v>
      </c>
      <c r="BN43" s="21">
        <f t="shared" si="14"/>
        <v>0</v>
      </c>
      <c r="BO43" s="21">
        <f t="shared" si="14"/>
        <v>0</v>
      </c>
      <c r="BP43" s="21">
        <f t="shared" si="14"/>
        <v>0</v>
      </c>
      <c r="BQ43" s="21">
        <f t="shared" ref="BQ43:CI43" si="15">BQ44</f>
        <v>0</v>
      </c>
      <c r="BR43" s="21">
        <f t="shared" si="15"/>
        <v>0</v>
      </c>
      <c r="BS43" s="21">
        <f t="shared" si="15"/>
        <v>0</v>
      </c>
      <c r="BT43" s="21">
        <f t="shared" si="15"/>
        <v>0</v>
      </c>
      <c r="BU43" s="21">
        <f t="shared" si="15"/>
        <v>0</v>
      </c>
      <c r="BV43" s="21">
        <f t="shared" si="15"/>
        <v>0</v>
      </c>
      <c r="BW43" s="21">
        <f t="shared" si="15"/>
        <v>0</v>
      </c>
      <c r="BX43" s="21">
        <f t="shared" si="15"/>
        <v>16.259999999999998</v>
      </c>
      <c r="BY43" s="21">
        <f t="shared" si="15"/>
        <v>0</v>
      </c>
      <c r="BZ43" s="21">
        <f t="shared" si="15"/>
        <v>0</v>
      </c>
      <c r="CA43" s="21">
        <f t="shared" si="15"/>
        <v>0</v>
      </c>
      <c r="CB43" s="21">
        <f t="shared" si="15"/>
        <v>0</v>
      </c>
      <c r="CC43" s="21">
        <f t="shared" si="15"/>
        <v>0</v>
      </c>
      <c r="CD43" s="21">
        <f t="shared" si="15"/>
        <v>0</v>
      </c>
      <c r="CE43" s="21">
        <f t="shared" si="15"/>
        <v>0</v>
      </c>
      <c r="CF43" s="21">
        <f t="shared" si="15"/>
        <v>0</v>
      </c>
      <c r="CG43" s="21">
        <f t="shared" si="15"/>
        <v>0</v>
      </c>
      <c r="CH43" s="21">
        <f t="shared" si="15"/>
        <v>0</v>
      </c>
      <c r="CI43" s="21">
        <f t="shared" si="15"/>
        <v>0</v>
      </c>
      <c r="CJ43" s="98" t="s">
        <v>586</v>
      </c>
    </row>
    <row r="44" spans="1:88" ht="47.25">
      <c r="A44" s="176" t="s">
        <v>560</v>
      </c>
      <c r="B44" s="177" t="s">
        <v>683</v>
      </c>
      <c r="C44" s="229" t="s">
        <v>586</v>
      </c>
      <c r="D44" s="21">
        <f>SUM(D45:D47)</f>
        <v>0</v>
      </c>
      <c r="E44" s="21">
        <f t="shared" ref="E44:BP44" si="16">SUM(E45:E47)</f>
        <v>0</v>
      </c>
      <c r="F44" s="21">
        <f t="shared" si="16"/>
        <v>16.259999999999998</v>
      </c>
      <c r="G44" s="21">
        <f t="shared" si="16"/>
        <v>0</v>
      </c>
      <c r="H44" s="21">
        <f t="shared" si="16"/>
        <v>0</v>
      </c>
      <c r="I44" s="21">
        <f t="shared" si="16"/>
        <v>0</v>
      </c>
      <c r="J44" s="21">
        <f t="shared" si="16"/>
        <v>0</v>
      </c>
      <c r="K44" s="21">
        <f t="shared" si="16"/>
        <v>0</v>
      </c>
      <c r="L44" s="21">
        <f t="shared" si="16"/>
        <v>0</v>
      </c>
      <c r="M44" s="21">
        <f t="shared" si="16"/>
        <v>0</v>
      </c>
      <c r="N44" s="21">
        <f t="shared" si="16"/>
        <v>0</v>
      </c>
      <c r="O44" s="21">
        <f t="shared" si="16"/>
        <v>0</v>
      </c>
      <c r="P44" s="21">
        <f t="shared" si="16"/>
        <v>0</v>
      </c>
      <c r="Q44" s="21">
        <f t="shared" si="16"/>
        <v>0</v>
      </c>
      <c r="R44" s="21">
        <f t="shared" si="16"/>
        <v>0</v>
      </c>
      <c r="S44" s="21">
        <f t="shared" si="16"/>
        <v>0</v>
      </c>
      <c r="T44" s="21">
        <f t="shared" si="16"/>
        <v>0</v>
      </c>
      <c r="U44" s="21">
        <f t="shared" si="16"/>
        <v>0</v>
      </c>
      <c r="V44" s="21">
        <f t="shared" si="16"/>
        <v>0</v>
      </c>
      <c r="W44" s="21">
        <f t="shared" si="16"/>
        <v>0</v>
      </c>
      <c r="X44" s="21">
        <f t="shared" si="16"/>
        <v>0</v>
      </c>
      <c r="Y44" s="21">
        <f t="shared" si="16"/>
        <v>0</v>
      </c>
      <c r="Z44" s="21">
        <f t="shared" si="16"/>
        <v>0</v>
      </c>
      <c r="AA44" s="21">
        <f t="shared" si="16"/>
        <v>0</v>
      </c>
      <c r="AB44" s="21">
        <f t="shared" si="16"/>
        <v>0</v>
      </c>
      <c r="AC44" s="21">
        <f t="shared" si="16"/>
        <v>0</v>
      </c>
      <c r="AD44" s="21">
        <f t="shared" si="16"/>
        <v>0</v>
      </c>
      <c r="AE44" s="21">
        <f t="shared" si="16"/>
        <v>0</v>
      </c>
      <c r="AF44" s="21">
        <f t="shared" si="16"/>
        <v>0</v>
      </c>
      <c r="AG44" s="21">
        <f t="shared" si="16"/>
        <v>0</v>
      </c>
      <c r="AH44" s="21">
        <f t="shared" si="16"/>
        <v>0</v>
      </c>
      <c r="AI44" s="21">
        <f t="shared" si="16"/>
        <v>0</v>
      </c>
      <c r="AJ44" s="21">
        <f t="shared" si="16"/>
        <v>0</v>
      </c>
      <c r="AK44" s="21">
        <f t="shared" si="16"/>
        <v>0</v>
      </c>
      <c r="AL44" s="21">
        <f t="shared" si="16"/>
        <v>0</v>
      </c>
      <c r="AM44" s="21">
        <f t="shared" si="16"/>
        <v>0</v>
      </c>
      <c r="AN44" s="21">
        <f t="shared" si="16"/>
        <v>0</v>
      </c>
      <c r="AO44" s="21">
        <f t="shared" si="16"/>
        <v>0</v>
      </c>
      <c r="AP44" s="21">
        <f t="shared" si="16"/>
        <v>0</v>
      </c>
      <c r="AQ44" s="21">
        <f t="shared" si="16"/>
        <v>0</v>
      </c>
      <c r="AR44" s="21">
        <f t="shared" si="16"/>
        <v>0</v>
      </c>
      <c r="AS44" s="21">
        <f t="shared" si="16"/>
        <v>0</v>
      </c>
      <c r="AT44" s="21">
        <f t="shared" si="16"/>
        <v>0</v>
      </c>
      <c r="AU44" s="21">
        <f t="shared" si="16"/>
        <v>0</v>
      </c>
      <c r="AV44" s="21">
        <f t="shared" si="16"/>
        <v>8.879999999999999</v>
      </c>
      <c r="AW44" s="21">
        <f t="shared" si="16"/>
        <v>0</v>
      </c>
      <c r="AX44" s="21">
        <f t="shared" si="16"/>
        <v>0</v>
      </c>
      <c r="AY44" s="21">
        <f t="shared" si="16"/>
        <v>0</v>
      </c>
      <c r="AZ44" s="21">
        <f t="shared" si="16"/>
        <v>0</v>
      </c>
      <c r="BA44" s="21">
        <f t="shared" si="16"/>
        <v>0</v>
      </c>
      <c r="BB44" s="21">
        <f t="shared" si="16"/>
        <v>0</v>
      </c>
      <c r="BC44" s="21">
        <f t="shared" si="16"/>
        <v>0</v>
      </c>
      <c r="BD44" s="21">
        <f t="shared" si="16"/>
        <v>0</v>
      </c>
      <c r="BE44" s="21">
        <f t="shared" si="16"/>
        <v>0</v>
      </c>
      <c r="BF44" s="21">
        <f t="shared" si="16"/>
        <v>0</v>
      </c>
      <c r="BG44" s="21">
        <f t="shared" si="16"/>
        <v>0</v>
      </c>
      <c r="BH44" s="21">
        <f t="shared" si="16"/>
        <v>0</v>
      </c>
      <c r="BI44" s="21">
        <f t="shared" si="16"/>
        <v>0</v>
      </c>
      <c r="BJ44" s="21">
        <f t="shared" si="16"/>
        <v>7.3599999999999994</v>
      </c>
      <c r="BK44" s="21">
        <f t="shared" si="16"/>
        <v>0</v>
      </c>
      <c r="BL44" s="21">
        <f t="shared" si="16"/>
        <v>0</v>
      </c>
      <c r="BM44" s="21">
        <f t="shared" si="16"/>
        <v>0</v>
      </c>
      <c r="BN44" s="21">
        <f t="shared" si="16"/>
        <v>0</v>
      </c>
      <c r="BO44" s="21">
        <f t="shared" si="16"/>
        <v>0</v>
      </c>
      <c r="BP44" s="21">
        <f t="shared" si="16"/>
        <v>0</v>
      </c>
      <c r="BQ44" s="21">
        <f t="shared" ref="BQ44:CI44" si="17">SUM(BQ45:BQ47)</f>
        <v>0</v>
      </c>
      <c r="BR44" s="21">
        <f t="shared" si="17"/>
        <v>0</v>
      </c>
      <c r="BS44" s="21">
        <f t="shared" si="17"/>
        <v>0</v>
      </c>
      <c r="BT44" s="21">
        <f t="shared" si="17"/>
        <v>0</v>
      </c>
      <c r="BU44" s="21">
        <f t="shared" si="17"/>
        <v>0</v>
      </c>
      <c r="BV44" s="21">
        <f t="shared" si="17"/>
        <v>0</v>
      </c>
      <c r="BW44" s="21">
        <f t="shared" si="17"/>
        <v>0</v>
      </c>
      <c r="BX44" s="21">
        <f t="shared" si="17"/>
        <v>16.259999999999998</v>
      </c>
      <c r="BY44" s="21">
        <f t="shared" si="17"/>
        <v>0</v>
      </c>
      <c r="BZ44" s="21">
        <f t="shared" si="17"/>
        <v>0</v>
      </c>
      <c r="CA44" s="21">
        <f t="shared" si="17"/>
        <v>0</v>
      </c>
      <c r="CB44" s="21">
        <f t="shared" si="17"/>
        <v>0</v>
      </c>
      <c r="CC44" s="21">
        <f t="shared" si="17"/>
        <v>0</v>
      </c>
      <c r="CD44" s="21">
        <f t="shared" si="17"/>
        <v>0</v>
      </c>
      <c r="CE44" s="21">
        <f t="shared" si="17"/>
        <v>0</v>
      </c>
      <c r="CF44" s="21">
        <f t="shared" si="17"/>
        <v>0</v>
      </c>
      <c r="CG44" s="21">
        <f t="shared" si="17"/>
        <v>0</v>
      </c>
      <c r="CH44" s="21">
        <f t="shared" si="17"/>
        <v>0</v>
      </c>
      <c r="CI44" s="21">
        <f t="shared" si="17"/>
        <v>0</v>
      </c>
      <c r="CJ44" s="98" t="s">
        <v>586</v>
      </c>
    </row>
    <row r="45" spans="1:88" ht="63">
      <c r="A45" s="29" t="s">
        <v>753</v>
      </c>
      <c r="B45" s="167" t="s">
        <v>700</v>
      </c>
      <c r="C45" s="52" t="s">
        <v>781</v>
      </c>
      <c r="D45" s="21">
        <v>0</v>
      </c>
      <c r="E45" s="21">
        <v>0</v>
      </c>
      <c r="F45" s="21">
        <v>7.5</v>
      </c>
      <c r="G45" s="21">
        <v>0</v>
      </c>
      <c r="H45" s="21">
        <v>0</v>
      </c>
      <c r="I45" s="21">
        <v>0</v>
      </c>
      <c r="J45" s="21">
        <v>0</v>
      </c>
      <c r="K45" s="21">
        <v>0</v>
      </c>
      <c r="L45" s="21">
        <v>0</v>
      </c>
      <c r="M45" s="21">
        <v>0</v>
      </c>
      <c r="N45" s="21">
        <v>0</v>
      </c>
      <c r="O45" s="21">
        <v>0</v>
      </c>
      <c r="P45" s="21">
        <v>0</v>
      </c>
      <c r="Q45" s="21">
        <v>0</v>
      </c>
      <c r="R45" s="21">
        <v>0</v>
      </c>
      <c r="S45" s="21">
        <v>0</v>
      </c>
      <c r="T45" s="21">
        <v>0</v>
      </c>
      <c r="U45" s="21">
        <v>0</v>
      </c>
      <c r="V45" s="21">
        <v>0</v>
      </c>
      <c r="W45" s="21">
        <v>0</v>
      </c>
      <c r="X45" s="21">
        <v>0</v>
      </c>
      <c r="Y45" s="21">
        <v>0</v>
      </c>
      <c r="Z45" s="21">
        <v>0</v>
      </c>
      <c r="AA45" s="21">
        <v>0</v>
      </c>
      <c r="AB45" s="21">
        <v>0</v>
      </c>
      <c r="AC45" s="21">
        <v>0</v>
      </c>
      <c r="AD45" s="21">
        <v>0</v>
      </c>
      <c r="AE45" s="21">
        <v>0</v>
      </c>
      <c r="AF45" s="21">
        <v>0</v>
      </c>
      <c r="AG45" s="21">
        <v>0</v>
      </c>
      <c r="AH45" s="21">
        <v>0</v>
      </c>
      <c r="AI45" s="21">
        <v>0</v>
      </c>
      <c r="AJ45" s="21">
        <v>0</v>
      </c>
      <c r="AK45" s="21">
        <v>0</v>
      </c>
      <c r="AL45" s="21">
        <v>0</v>
      </c>
      <c r="AM45" s="21">
        <v>0</v>
      </c>
      <c r="AN45" s="21">
        <v>0</v>
      </c>
      <c r="AO45" s="21">
        <v>0</v>
      </c>
      <c r="AP45" s="21">
        <v>0</v>
      </c>
      <c r="AQ45" s="21">
        <v>0</v>
      </c>
      <c r="AR45" s="21">
        <v>0</v>
      </c>
      <c r="AS45" s="21">
        <v>0</v>
      </c>
      <c r="AT45" s="21">
        <v>0</v>
      </c>
      <c r="AU45" s="21">
        <v>0</v>
      </c>
      <c r="AV45" s="21">
        <v>3.75</v>
      </c>
      <c r="AW45" s="21">
        <v>0</v>
      </c>
      <c r="AX45" s="21">
        <v>0</v>
      </c>
      <c r="AY45" s="21">
        <v>0</v>
      </c>
      <c r="AZ45" s="21">
        <v>0</v>
      </c>
      <c r="BA45" s="21">
        <v>0</v>
      </c>
      <c r="BB45" s="21">
        <v>0</v>
      </c>
      <c r="BC45" s="21">
        <v>0</v>
      </c>
      <c r="BD45" s="21">
        <v>0</v>
      </c>
      <c r="BE45" s="21">
        <v>0</v>
      </c>
      <c r="BF45" s="21">
        <v>0</v>
      </c>
      <c r="BG45" s="21">
        <v>0</v>
      </c>
      <c r="BH45" s="21">
        <v>0</v>
      </c>
      <c r="BI45" s="21">
        <v>0</v>
      </c>
      <c r="BJ45" s="21">
        <v>3.75</v>
      </c>
      <c r="BK45" s="21">
        <v>0</v>
      </c>
      <c r="BL45" s="21">
        <v>0</v>
      </c>
      <c r="BM45" s="21">
        <v>0</v>
      </c>
      <c r="BN45" s="21">
        <v>0</v>
      </c>
      <c r="BO45" s="21">
        <v>0</v>
      </c>
      <c r="BP45" s="21">
        <v>0</v>
      </c>
      <c r="BQ45" s="21">
        <v>0</v>
      </c>
      <c r="BR45" s="21">
        <v>0</v>
      </c>
      <c r="BS45" s="21">
        <v>0</v>
      </c>
      <c r="BT45" s="21">
        <v>0</v>
      </c>
      <c r="BU45" s="21">
        <v>0</v>
      </c>
      <c r="BV45" s="21">
        <v>0</v>
      </c>
      <c r="BW45" s="21">
        <v>0</v>
      </c>
      <c r="BX45" s="21">
        <v>7.5</v>
      </c>
      <c r="BY45" s="21">
        <v>0</v>
      </c>
      <c r="BZ45" s="21">
        <v>0</v>
      </c>
      <c r="CA45" s="21">
        <v>0</v>
      </c>
      <c r="CB45" s="21">
        <v>0</v>
      </c>
      <c r="CC45" s="21">
        <v>0</v>
      </c>
      <c r="CD45" s="21">
        <v>0</v>
      </c>
      <c r="CE45" s="21">
        <v>0</v>
      </c>
      <c r="CF45" s="21">
        <v>0</v>
      </c>
      <c r="CG45" s="21">
        <v>0</v>
      </c>
      <c r="CH45" s="21">
        <v>0</v>
      </c>
      <c r="CI45" s="21">
        <v>0</v>
      </c>
      <c r="CJ45" s="98" t="s">
        <v>586</v>
      </c>
    </row>
    <row r="46" spans="1:88" ht="63">
      <c r="A46" s="29" t="s">
        <v>754</v>
      </c>
      <c r="B46" s="168" t="s">
        <v>701</v>
      </c>
      <c r="C46" s="52" t="s">
        <v>782</v>
      </c>
      <c r="D46" s="21">
        <v>0</v>
      </c>
      <c r="E46" s="21">
        <v>0</v>
      </c>
      <c r="F46" s="21">
        <v>5.0599999999999996</v>
      </c>
      <c r="G46" s="21">
        <v>0</v>
      </c>
      <c r="H46" s="21">
        <v>0</v>
      </c>
      <c r="I46" s="21">
        <v>0</v>
      </c>
      <c r="J46" s="21">
        <v>0</v>
      </c>
      <c r="K46" s="21">
        <v>0</v>
      </c>
      <c r="L46" s="21">
        <v>0</v>
      </c>
      <c r="M46" s="21">
        <v>0</v>
      </c>
      <c r="N46" s="21">
        <v>0</v>
      </c>
      <c r="O46" s="21">
        <v>0</v>
      </c>
      <c r="P46" s="21">
        <v>0</v>
      </c>
      <c r="Q46" s="21">
        <v>0</v>
      </c>
      <c r="R46" s="21">
        <v>0</v>
      </c>
      <c r="S46" s="21">
        <v>0</v>
      </c>
      <c r="T46" s="21">
        <v>0</v>
      </c>
      <c r="U46" s="21">
        <v>0</v>
      </c>
      <c r="V46" s="21">
        <v>0</v>
      </c>
      <c r="W46" s="21">
        <v>0</v>
      </c>
      <c r="X46" s="21">
        <v>0</v>
      </c>
      <c r="Y46" s="21">
        <v>0</v>
      </c>
      <c r="Z46" s="21">
        <v>0</v>
      </c>
      <c r="AA46" s="21">
        <v>0</v>
      </c>
      <c r="AB46" s="21">
        <v>0</v>
      </c>
      <c r="AC46" s="21">
        <v>0</v>
      </c>
      <c r="AD46" s="21">
        <v>0</v>
      </c>
      <c r="AE46" s="21">
        <v>0</v>
      </c>
      <c r="AF46" s="21">
        <v>0</v>
      </c>
      <c r="AG46" s="21">
        <v>0</v>
      </c>
      <c r="AH46" s="21">
        <v>0</v>
      </c>
      <c r="AI46" s="21">
        <v>0</v>
      </c>
      <c r="AJ46" s="21">
        <v>0</v>
      </c>
      <c r="AK46" s="21">
        <v>0</v>
      </c>
      <c r="AL46" s="21">
        <v>0</v>
      </c>
      <c r="AM46" s="21">
        <v>0</v>
      </c>
      <c r="AN46" s="21">
        <v>0</v>
      </c>
      <c r="AO46" s="21">
        <v>0</v>
      </c>
      <c r="AP46" s="21">
        <v>0</v>
      </c>
      <c r="AQ46" s="21">
        <v>0</v>
      </c>
      <c r="AR46" s="21">
        <v>0</v>
      </c>
      <c r="AS46" s="21">
        <v>0</v>
      </c>
      <c r="AT46" s="21">
        <v>0</v>
      </c>
      <c r="AU46" s="21">
        <v>0</v>
      </c>
      <c r="AV46" s="21">
        <v>2.5299999999999998</v>
      </c>
      <c r="AW46" s="21">
        <v>0</v>
      </c>
      <c r="AX46" s="21">
        <v>0</v>
      </c>
      <c r="AY46" s="21">
        <v>0</v>
      </c>
      <c r="AZ46" s="21">
        <v>0</v>
      </c>
      <c r="BA46" s="21">
        <v>0</v>
      </c>
      <c r="BB46" s="21">
        <v>0</v>
      </c>
      <c r="BC46" s="21">
        <v>0</v>
      </c>
      <c r="BD46" s="21">
        <v>0</v>
      </c>
      <c r="BE46" s="21">
        <v>0</v>
      </c>
      <c r="BF46" s="21">
        <v>0</v>
      </c>
      <c r="BG46" s="21">
        <v>0</v>
      </c>
      <c r="BH46" s="21">
        <v>0</v>
      </c>
      <c r="BI46" s="21">
        <v>0</v>
      </c>
      <c r="BJ46" s="21">
        <v>2.5299999999999998</v>
      </c>
      <c r="BK46" s="21">
        <v>0</v>
      </c>
      <c r="BL46" s="21">
        <v>0</v>
      </c>
      <c r="BM46" s="21">
        <v>0</v>
      </c>
      <c r="BN46" s="21">
        <v>0</v>
      </c>
      <c r="BO46" s="21">
        <v>0</v>
      </c>
      <c r="BP46" s="21">
        <v>0</v>
      </c>
      <c r="BQ46" s="21">
        <v>0</v>
      </c>
      <c r="BR46" s="21">
        <v>0</v>
      </c>
      <c r="BS46" s="21">
        <v>0</v>
      </c>
      <c r="BT46" s="21">
        <v>0</v>
      </c>
      <c r="BU46" s="21">
        <v>0</v>
      </c>
      <c r="BV46" s="21">
        <v>0</v>
      </c>
      <c r="BW46" s="21">
        <v>0</v>
      </c>
      <c r="BX46" s="21">
        <v>5.0599999999999996</v>
      </c>
      <c r="BY46" s="21">
        <v>0</v>
      </c>
      <c r="BZ46" s="21">
        <v>0</v>
      </c>
      <c r="CA46" s="21">
        <v>0</v>
      </c>
      <c r="CB46" s="21">
        <v>0</v>
      </c>
      <c r="CC46" s="21">
        <v>0</v>
      </c>
      <c r="CD46" s="21">
        <v>0</v>
      </c>
      <c r="CE46" s="21">
        <v>0</v>
      </c>
      <c r="CF46" s="21">
        <v>0</v>
      </c>
      <c r="CG46" s="21">
        <v>0</v>
      </c>
      <c r="CH46" s="21">
        <v>0</v>
      </c>
      <c r="CI46" s="21">
        <v>0</v>
      </c>
      <c r="CJ46" s="98" t="s">
        <v>586</v>
      </c>
    </row>
    <row r="47" spans="1:88" ht="63">
      <c r="A47" s="29" t="s">
        <v>755</v>
      </c>
      <c r="B47" s="168" t="s">
        <v>702</v>
      </c>
      <c r="C47" s="52" t="s">
        <v>783</v>
      </c>
      <c r="D47" s="21">
        <v>0</v>
      </c>
      <c r="E47" s="21">
        <v>0</v>
      </c>
      <c r="F47" s="21">
        <v>3.7</v>
      </c>
      <c r="G47" s="21">
        <v>0</v>
      </c>
      <c r="H47" s="21">
        <v>0</v>
      </c>
      <c r="I47" s="21">
        <v>0</v>
      </c>
      <c r="J47" s="21">
        <v>0</v>
      </c>
      <c r="K47" s="21">
        <v>0</v>
      </c>
      <c r="L47" s="21">
        <v>0</v>
      </c>
      <c r="M47" s="21">
        <v>0</v>
      </c>
      <c r="N47" s="21">
        <v>0</v>
      </c>
      <c r="O47" s="21">
        <v>0</v>
      </c>
      <c r="P47" s="21">
        <v>0</v>
      </c>
      <c r="Q47" s="21">
        <v>0</v>
      </c>
      <c r="R47" s="21">
        <v>0</v>
      </c>
      <c r="S47" s="21">
        <v>0</v>
      </c>
      <c r="T47" s="21">
        <v>0</v>
      </c>
      <c r="U47" s="21">
        <v>0</v>
      </c>
      <c r="V47" s="21">
        <v>0</v>
      </c>
      <c r="W47" s="21">
        <v>0</v>
      </c>
      <c r="X47" s="21">
        <v>0</v>
      </c>
      <c r="Y47" s="21">
        <v>0</v>
      </c>
      <c r="Z47" s="21">
        <v>0</v>
      </c>
      <c r="AA47" s="21">
        <v>0</v>
      </c>
      <c r="AB47" s="21">
        <v>0</v>
      </c>
      <c r="AC47" s="21">
        <v>0</v>
      </c>
      <c r="AD47" s="21">
        <v>0</v>
      </c>
      <c r="AE47" s="21">
        <v>0</v>
      </c>
      <c r="AF47" s="21">
        <v>0</v>
      </c>
      <c r="AG47" s="21">
        <v>0</v>
      </c>
      <c r="AH47" s="21">
        <v>0</v>
      </c>
      <c r="AI47" s="21">
        <v>0</v>
      </c>
      <c r="AJ47" s="21">
        <v>0</v>
      </c>
      <c r="AK47" s="21">
        <v>0</v>
      </c>
      <c r="AL47" s="21">
        <v>0</v>
      </c>
      <c r="AM47" s="21">
        <v>0</v>
      </c>
      <c r="AN47" s="21">
        <v>0</v>
      </c>
      <c r="AO47" s="21">
        <v>0</v>
      </c>
      <c r="AP47" s="21">
        <v>0</v>
      </c>
      <c r="AQ47" s="21">
        <v>0</v>
      </c>
      <c r="AR47" s="21">
        <v>0</v>
      </c>
      <c r="AS47" s="21">
        <v>0</v>
      </c>
      <c r="AT47" s="21">
        <v>0</v>
      </c>
      <c r="AU47" s="21">
        <v>0</v>
      </c>
      <c r="AV47" s="21">
        <v>2.6</v>
      </c>
      <c r="AW47" s="21">
        <v>0</v>
      </c>
      <c r="AX47" s="21">
        <v>0</v>
      </c>
      <c r="AY47" s="21">
        <v>0</v>
      </c>
      <c r="AZ47" s="21">
        <v>0</v>
      </c>
      <c r="BA47" s="21">
        <v>0</v>
      </c>
      <c r="BB47" s="21">
        <v>0</v>
      </c>
      <c r="BC47" s="21">
        <v>0</v>
      </c>
      <c r="BD47" s="21">
        <v>0</v>
      </c>
      <c r="BE47" s="21">
        <v>0</v>
      </c>
      <c r="BF47" s="21">
        <v>0</v>
      </c>
      <c r="BG47" s="21">
        <v>0</v>
      </c>
      <c r="BH47" s="21">
        <v>0</v>
      </c>
      <c r="BI47" s="21">
        <v>0</v>
      </c>
      <c r="BJ47" s="21">
        <v>1.08</v>
      </c>
      <c r="BK47" s="21">
        <v>0</v>
      </c>
      <c r="BL47" s="21">
        <v>0</v>
      </c>
      <c r="BM47" s="21">
        <v>0</v>
      </c>
      <c r="BN47" s="21">
        <v>0</v>
      </c>
      <c r="BO47" s="21">
        <v>0</v>
      </c>
      <c r="BP47" s="21">
        <v>0</v>
      </c>
      <c r="BQ47" s="21">
        <v>0</v>
      </c>
      <c r="BR47" s="21">
        <v>0</v>
      </c>
      <c r="BS47" s="21">
        <v>0</v>
      </c>
      <c r="BT47" s="21">
        <v>0</v>
      </c>
      <c r="BU47" s="21">
        <v>0</v>
      </c>
      <c r="BV47" s="21">
        <v>0</v>
      </c>
      <c r="BW47" s="21">
        <v>0</v>
      </c>
      <c r="BX47" s="21">
        <v>3.7</v>
      </c>
      <c r="BY47" s="21">
        <v>0</v>
      </c>
      <c r="BZ47" s="21">
        <v>0</v>
      </c>
      <c r="CA47" s="21">
        <v>0</v>
      </c>
      <c r="CB47" s="21">
        <v>0</v>
      </c>
      <c r="CC47" s="21">
        <v>0</v>
      </c>
      <c r="CD47" s="21">
        <v>0</v>
      </c>
      <c r="CE47" s="21">
        <v>0</v>
      </c>
      <c r="CF47" s="21">
        <v>0</v>
      </c>
      <c r="CG47" s="21">
        <v>0</v>
      </c>
      <c r="CH47" s="21">
        <v>0</v>
      </c>
      <c r="CI47" s="21">
        <v>0</v>
      </c>
      <c r="CJ47" s="98" t="s">
        <v>586</v>
      </c>
    </row>
    <row r="48" spans="1:88">
      <c r="A48" s="174"/>
      <c r="B48" s="276" t="s">
        <v>658</v>
      </c>
      <c r="C48" s="229" t="s">
        <v>586</v>
      </c>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98" t="s">
        <v>586</v>
      </c>
    </row>
    <row r="49" spans="1:88" ht="78.75">
      <c r="A49" s="176" t="s">
        <v>504</v>
      </c>
      <c r="B49" s="177" t="s">
        <v>681</v>
      </c>
      <c r="C49" s="229" t="s">
        <v>586</v>
      </c>
      <c r="D49" s="21">
        <f>D50+D53</f>
        <v>0</v>
      </c>
      <c r="E49" s="280">
        <f t="shared" ref="E49:BP49" si="18">E50+E53</f>
        <v>0</v>
      </c>
      <c r="F49" s="280">
        <f t="shared" si="18"/>
        <v>4.6500000000000004</v>
      </c>
      <c r="G49" s="21">
        <f t="shared" si="18"/>
        <v>0</v>
      </c>
      <c r="H49" s="21">
        <f t="shared" si="18"/>
        <v>0</v>
      </c>
      <c r="I49" s="21">
        <f t="shared" si="18"/>
        <v>0</v>
      </c>
      <c r="J49" s="21">
        <f t="shared" si="18"/>
        <v>1</v>
      </c>
      <c r="K49" s="21">
        <f t="shared" si="18"/>
        <v>0</v>
      </c>
      <c r="L49" s="21">
        <f t="shared" si="18"/>
        <v>0</v>
      </c>
      <c r="M49" s="21">
        <f t="shared" si="18"/>
        <v>0</v>
      </c>
      <c r="N49" s="21">
        <f t="shared" si="18"/>
        <v>0</v>
      </c>
      <c r="O49" s="21">
        <f t="shared" si="18"/>
        <v>0</v>
      </c>
      <c r="P49" s="21">
        <f t="shared" si="18"/>
        <v>0</v>
      </c>
      <c r="Q49" s="21">
        <f t="shared" si="18"/>
        <v>0</v>
      </c>
      <c r="R49" s="21">
        <f t="shared" si="18"/>
        <v>0</v>
      </c>
      <c r="S49" s="21">
        <f t="shared" si="18"/>
        <v>0</v>
      </c>
      <c r="T49" s="21">
        <f t="shared" si="18"/>
        <v>0</v>
      </c>
      <c r="U49" s="21">
        <f t="shared" si="18"/>
        <v>0</v>
      </c>
      <c r="V49" s="21">
        <f t="shared" si="18"/>
        <v>0</v>
      </c>
      <c r="W49" s="21">
        <f t="shared" si="18"/>
        <v>0</v>
      </c>
      <c r="X49" s="21">
        <f t="shared" si="18"/>
        <v>0</v>
      </c>
      <c r="Y49" s="21">
        <f t="shared" si="18"/>
        <v>0</v>
      </c>
      <c r="Z49" s="21">
        <f t="shared" si="18"/>
        <v>0</v>
      </c>
      <c r="AA49" s="21">
        <f t="shared" si="18"/>
        <v>0</v>
      </c>
      <c r="AB49" s="21">
        <f t="shared" si="18"/>
        <v>0</v>
      </c>
      <c r="AC49" s="21">
        <f t="shared" si="18"/>
        <v>0</v>
      </c>
      <c r="AD49" s="21">
        <f t="shared" si="18"/>
        <v>0</v>
      </c>
      <c r="AE49" s="21">
        <f t="shared" si="18"/>
        <v>0</v>
      </c>
      <c r="AF49" s="21">
        <f t="shared" si="18"/>
        <v>0</v>
      </c>
      <c r="AG49" s="281">
        <f t="shared" si="18"/>
        <v>0</v>
      </c>
      <c r="AH49" s="21">
        <f t="shared" si="18"/>
        <v>0</v>
      </c>
      <c r="AI49" s="21">
        <f t="shared" si="18"/>
        <v>0</v>
      </c>
      <c r="AJ49" s="21">
        <f t="shared" si="18"/>
        <v>0</v>
      </c>
      <c r="AK49" s="21">
        <f t="shared" si="18"/>
        <v>0</v>
      </c>
      <c r="AL49" s="21">
        <f t="shared" si="18"/>
        <v>1</v>
      </c>
      <c r="AM49" s="21">
        <f t="shared" si="18"/>
        <v>0</v>
      </c>
      <c r="AN49" s="21">
        <f t="shared" si="18"/>
        <v>0</v>
      </c>
      <c r="AO49" s="21">
        <f t="shared" si="18"/>
        <v>0</v>
      </c>
      <c r="AP49" s="21">
        <f t="shared" si="18"/>
        <v>0</v>
      </c>
      <c r="AQ49" s="21">
        <f t="shared" si="18"/>
        <v>0</v>
      </c>
      <c r="AR49" s="21">
        <f t="shared" si="18"/>
        <v>0</v>
      </c>
      <c r="AS49" s="21">
        <f t="shared" si="18"/>
        <v>0</v>
      </c>
      <c r="AT49" s="21">
        <f t="shared" si="18"/>
        <v>0</v>
      </c>
      <c r="AU49" s="21">
        <f t="shared" si="18"/>
        <v>0</v>
      </c>
      <c r="AV49" s="280">
        <f>AV50+AV53</f>
        <v>2.2000000000000002</v>
      </c>
      <c r="AW49" s="21">
        <f t="shared" si="18"/>
        <v>0</v>
      </c>
      <c r="AX49" s="21">
        <f t="shared" si="18"/>
        <v>0</v>
      </c>
      <c r="AY49" s="21">
        <f t="shared" si="18"/>
        <v>0</v>
      </c>
      <c r="AZ49" s="21">
        <f t="shared" si="18"/>
        <v>0</v>
      </c>
      <c r="BA49" s="21">
        <f t="shared" si="18"/>
        <v>0</v>
      </c>
      <c r="BB49" s="21">
        <f t="shared" si="18"/>
        <v>0</v>
      </c>
      <c r="BC49" s="21">
        <f t="shared" si="18"/>
        <v>0</v>
      </c>
      <c r="BD49" s="21">
        <f t="shared" si="18"/>
        <v>0</v>
      </c>
      <c r="BE49" s="21">
        <f t="shared" si="18"/>
        <v>0</v>
      </c>
      <c r="BF49" s="21">
        <f t="shared" si="18"/>
        <v>0</v>
      </c>
      <c r="BG49" s="21">
        <f t="shared" si="18"/>
        <v>0</v>
      </c>
      <c r="BH49" s="21">
        <f t="shared" si="18"/>
        <v>0</v>
      </c>
      <c r="BI49" s="21">
        <f t="shared" si="18"/>
        <v>0</v>
      </c>
      <c r="BJ49" s="280">
        <f t="shared" si="18"/>
        <v>2.4500000000000002</v>
      </c>
      <c r="BK49" s="21">
        <f t="shared" si="18"/>
        <v>0</v>
      </c>
      <c r="BL49" s="21">
        <f t="shared" si="18"/>
        <v>0</v>
      </c>
      <c r="BM49" s="21">
        <f t="shared" si="18"/>
        <v>0</v>
      </c>
      <c r="BN49" s="21">
        <f t="shared" si="18"/>
        <v>0</v>
      </c>
      <c r="BO49" s="21">
        <f t="shared" si="18"/>
        <v>0</v>
      </c>
      <c r="BP49" s="21">
        <f t="shared" si="18"/>
        <v>0</v>
      </c>
      <c r="BQ49" s="21">
        <f t="shared" ref="BQ49:CI49" si="19">BQ50+BQ53</f>
        <v>0</v>
      </c>
      <c r="BR49" s="21">
        <f t="shared" si="19"/>
        <v>0</v>
      </c>
      <c r="BS49" s="21">
        <f t="shared" si="19"/>
        <v>0</v>
      </c>
      <c r="BT49" s="21">
        <f t="shared" si="19"/>
        <v>0</v>
      </c>
      <c r="BU49" s="21">
        <f t="shared" si="19"/>
        <v>0</v>
      </c>
      <c r="BV49" s="21">
        <f t="shared" si="19"/>
        <v>0</v>
      </c>
      <c r="BW49" s="280">
        <f t="shared" si="19"/>
        <v>0</v>
      </c>
      <c r="BX49" s="280">
        <f t="shared" si="19"/>
        <v>4.6500000000000004</v>
      </c>
      <c r="BY49" s="21">
        <f t="shared" si="19"/>
        <v>0</v>
      </c>
      <c r="BZ49" s="21">
        <f t="shared" si="19"/>
        <v>0</v>
      </c>
      <c r="CA49" s="21">
        <f t="shared" si="19"/>
        <v>1</v>
      </c>
      <c r="CB49" s="21">
        <f t="shared" si="19"/>
        <v>0</v>
      </c>
      <c r="CC49" s="21">
        <f t="shared" si="19"/>
        <v>0</v>
      </c>
      <c r="CD49" s="21">
        <f t="shared" si="19"/>
        <v>0</v>
      </c>
      <c r="CE49" s="21">
        <f t="shared" si="19"/>
        <v>0</v>
      </c>
      <c r="CF49" s="21">
        <f t="shared" si="19"/>
        <v>0</v>
      </c>
      <c r="CG49" s="21">
        <f t="shared" si="19"/>
        <v>0</v>
      </c>
      <c r="CH49" s="21">
        <f t="shared" si="19"/>
        <v>0</v>
      </c>
      <c r="CI49" s="21">
        <f t="shared" si="19"/>
        <v>0</v>
      </c>
      <c r="CJ49" s="98" t="s">
        <v>586</v>
      </c>
    </row>
    <row r="50" spans="1:88" ht="141.75">
      <c r="A50" s="176" t="s">
        <v>509</v>
      </c>
      <c r="B50" s="177" t="s">
        <v>686</v>
      </c>
      <c r="C50" s="229" t="s">
        <v>586</v>
      </c>
      <c r="D50" s="21">
        <f>D51</f>
        <v>0</v>
      </c>
      <c r="E50" s="21">
        <f t="shared" ref="E50:BP51" si="20">E51</f>
        <v>0</v>
      </c>
      <c r="F50" s="21">
        <f t="shared" si="20"/>
        <v>0</v>
      </c>
      <c r="G50" s="21">
        <f t="shared" si="20"/>
        <v>0</v>
      </c>
      <c r="H50" s="21">
        <f t="shared" si="20"/>
        <v>0</v>
      </c>
      <c r="I50" s="21">
        <f t="shared" si="20"/>
        <v>0</v>
      </c>
      <c r="J50" s="21">
        <f t="shared" si="20"/>
        <v>1</v>
      </c>
      <c r="K50" s="21">
        <f t="shared" si="20"/>
        <v>0</v>
      </c>
      <c r="L50" s="21">
        <f t="shared" si="20"/>
        <v>0</v>
      </c>
      <c r="M50" s="21">
        <f t="shared" si="20"/>
        <v>0</v>
      </c>
      <c r="N50" s="21">
        <f t="shared" si="20"/>
        <v>0</v>
      </c>
      <c r="O50" s="21">
        <f t="shared" si="20"/>
        <v>0</v>
      </c>
      <c r="P50" s="21">
        <f t="shared" si="20"/>
        <v>0</v>
      </c>
      <c r="Q50" s="21">
        <f t="shared" si="20"/>
        <v>0</v>
      </c>
      <c r="R50" s="21">
        <f t="shared" si="20"/>
        <v>0</v>
      </c>
      <c r="S50" s="21">
        <f t="shared" si="20"/>
        <v>0</v>
      </c>
      <c r="T50" s="21">
        <f t="shared" si="20"/>
        <v>0</v>
      </c>
      <c r="U50" s="21">
        <f t="shared" si="20"/>
        <v>0</v>
      </c>
      <c r="V50" s="21">
        <f t="shared" si="20"/>
        <v>0</v>
      </c>
      <c r="W50" s="21">
        <f t="shared" si="20"/>
        <v>0</v>
      </c>
      <c r="X50" s="21">
        <f t="shared" si="20"/>
        <v>0</v>
      </c>
      <c r="Y50" s="21">
        <f t="shared" si="20"/>
        <v>0</v>
      </c>
      <c r="Z50" s="21">
        <f t="shared" si="20"/>
        <v>0</v>
      </c>
      <c r="AA50" s="21">
        <f t="shared" si="20"/>
        <v>0</v>
      </c>
      <c r="AB50" s="21">
        <f t="shared" si="20"/>
        <v>0</v>
      </c>
      <c r="AC50" s="21">
        <f t="shared" si="20"/>
        <v>0</v>
      </c>
      <c r="AD50" s="21">
        <f t="shared" si="20"/>
        <v>0</v>
      </c>
      <c r="AE50" s="21">
        <f t="shared" si="20"/>
        <v>0</v>
      </c>
      <c r="AF50" s="21">
        <f t="shared" si="20"/>
        <v>0</v>
      </c>
      <c r="AG50" s="21">
        <f t="shared" si="20"/>
        <v>0</v>
      </c>
      <c r="AH50" s="21">
        <f t="shared" si="20"/>
        <v>0</v>
      </c>
      <c r="AI50" s="21">
        <f t="shared" si="20"/>
        <v>0</v>
      </c>
      <c r="AJ50" s="21">
        <f t="shared" si="20"/>
        <v>0</v>
      </c>
      <c r="AK50" s="21">
        <f t="shared" si="20"/>
        <v>0</v>
      </c>
      <c r="AL50" s="21">
        <f t="shared" si="20"/>
        <v>1</v>
      </c>
      <c r="AM50" s="21">
        <f t="shared" si="20"/>
        <v>0</v>
      </c>
      <c r="AN50" s="21">
        <f t="shared" si="20"/>
        <v>0</v>
      </c>
      <c r="AO50" s="21">
        <f t="shared" si="20"/>
        <v>0</v>
      </c>
      <c r="AP50" s="21">
        <f t="shared" si="20"/>
        <v>0</v>
      </c>
      <c r="AQ50" s="21">
        <f t="shared" si="20"/>
        <v>0</v>
      </c>
      <c r="AR50" s="21">
        <f t="shared" si="20"/>
        <v>0</v>
      </c>
      <c r="AS50" s="21">
        <f t="shared" si="20"/>
        <v>0</v>
      </c>
      <c r="AT50" s="21">
        <f t="shared" si="20"/>
        <v>0</v>
      </c>
      <c r="AU50" s="21">
        <f t="shared" si="20"/>
        <v>0</v>
      </c>
      <c r="AV50" s="21">
        <f t="shared" si="20"/>
        <v>0</v>
      </c>
      <c r="AW50" s="21">
        <f t="shared" si="20"/>
        <v>0</v>
      </c>
      <c r="AX50" s="21">
        <f t="shared" si="20"/>
        <v>0</v>
      </c>
      <c r="AY50" s="21">
        <f t="shared" si="20"/>
        <v>0</v>
      </c>
      <c r="AZ50" s="21">
        <f t="shared" si="20"/>
        <v>0</v>
      </c>
      <c r="BA50" s="21">
        <f t="shared" si="20"/>
        <v>0</v>
      </c>
      <c r="BB50" s="21">
        <f t="shared" si="20"/>
        <v>0</v>
      </c>
      <c r="BC50" s="21">
        <f t="shared" si="20"/>
        <v>0</v>
      </c>
      <c r="BD50" s="21">
        <f t="shared" si="20"/>
        <v>0</v>
      </c>
      <c r="BE50" s="21">
        <f t="shared" si="20"/>
        <v>0</v>
      </c>
      <c r="BF50" s="21">
        <f t="shared" si="20"/>
        <v>0</v>
      </c>
      <c r="BG50" s="21">
        <f t="shared" si="20"/>
        <v>0</v>
      </c>
      <c r="BH50" s="21">
        <f t="shared" si="20"/>
        <v>0</v>
      </c>
      <c r="BI50" s="21">
        <f t="shared" si="20"/>
        <v>0</v>
      </c>
      <c r="BJ50" s="21">
        <f t="shared" si="20"/>
        <v>0</v>
      </c>
      <c r="BK50" s="21">
        <f t="shared" si="20"/>
        <v>0</v>
      </c>
      <c r="BL50" s="21">
        <f t="shared" si="20"/>
        <v>0</v>
      </c>
      <c r="BM50" s="21">
        <f t="shared" si="20"/>
        <v>0</v>
      </c>
      <c r="BN50" s="21">
        <f t="shared" si="20"/>
        <v>0</v>
      </c>
      <c r="BO50" s="21">
        <f t="shared" si="20"/>
        <v>0</v>
      </c>
      <c r="BP50" s="21">
        <f t="shared" si="20"/>
        <v>0</v>
      </c>
      <c r="BQ50" s="21">
        <f t="shared" ref="BQ50:CI51" si="21">BQ51</f>
        <v>0</v>
      </c>
      <c r="BR50" s="21">
        <f t="shared" si="21"/>
        <v>0</v>
      </c>
      <c r="BS50" s="21">
        <f t="shared" si="21"/>
        <v>0</v>
      </c>
      <c r="BT50" s="21">
        <f t="shared" si="21"/>
        <v>0</v>
      </c>
      <c r="BU50" s="21">
        <f t="shared" si="21"/>
        <v>0</v>
      </c>
      <c r="BV50" s="21">
        <f t="shared" si="21"/>
        <v>0</v>
      </c>
      <c r="BW50" s="21">
        <f t="shared" si="21"/>
        <v>0</v>
      </c>
      <c r="BX50" s="21">
        <f t="shared" si="21"/>
        <v>0</v>
      </c>
      <c r="BY50" s="21">
        <f t="shared" si="21"/>
        <v>0</v>
      </c>
      <c r="BZ50" s="21">
        <f t="shared" si="21"/>
        <v>0</v>
      </c>
      <c r="CA50" s="21">
        <f t="shared" si="21"/>
        <v>1</v>
      </c>
      <c r="CB50" s="21">
        <f t="shared" si="21"/>
        <v>0</v>
      </c>
      <c r="CC50" s="21">
        <f t="shared" si="21"/>
        <v>0</v>
      </c>
      <c r="CD50" s="21">
        <f t="shared" si="21"/>
        <v>0</v>
      </c>
      <c r="CE50" s="21">
        <f t="shared" si="21"/>
        <v>0</v>
      </c>
      <c r="CF50" s="21">
        <f t="shared" si="21"/>
        <v>0</v>
      </c>
      <c r="CG50" s="21">
        <f t="shared" si="21"/>
        <v>0</v>
      </c>
      <c r="CH50" s="21">
        <f t="shared" si="21"/>
        <v>0</v>
      </c>
      <c r="CI50" s="21">
        <f t="shared" si="21"/>
        <v>0</v>
      </c>
      <c r="CJ50" s="98" t="s">
        <v>586</v>
      </c>
    </row>
    <row r="51" spans="1:88" ht="126">
      <c r="A51" s="176" t="s">
        <v>557</v>
      </c>
      <c r="B51" s="177" t="s">
        <v>687</v>
      </c>
      <c r="C51" s="229" t="s">
        <v>586</v>
      </c>
      <c r="D51" s="21">
        <f>D52</f>
        <v>0</v>
      </c>
      <c r="E51" s="21">
        <f t="shared" si="20"/>
        <v>0</v>
      </c>
      <c r="F51" s="21">
        <f t="shared" si="20"/>
        <v>0</v>
      </c>
      <c r="G51" s="21">
        <f t="shared" si="20"/>
        <v>0</v>
      </c>
      <c r="H51" s="21">
        <f t="shared" si="20"/>
        <v>0</v>
      </c>
      <c r="I51" s="21">
        <f t="shared" si="20"/>
        <v>0</v>
      </c>
      <c r="J51" s="21">
        <f t="shared" si="20"/>
        <v>1</v>
      </c>
      <c r="K51" s="21">
        <f t="shared" si="20"/>
        <v>0</v>
      </c>
      <c r="L51" s="21">
        <f t="shared" si="20"/>
        <v>0</v>
      </c>
      <c r="M51" s="21">
        <f t="shared" si="20"/>
        <v>0</v>
      </c>
      <c r="N51" s="21">
        <f t="shared" si="20"/>
        <v>0</v>
      </c>
      <c r="O51" s="21">
        <f t="shared" si="20"/>
        <v>0</v>
      </c>
      <c r="P51" s="21">
        <f t="shared" si="20"/>
        <v>0</v>
      </c>
      <c r="Q51" s="21">
        <f t="shared" si="20"/>
        <v>0</v>
      </c>
      <c r="R51" s="21">
        <f t="shared" si="20"/>
        <v>0</v>
      </c>
      <c r="S51" s="21">
        <f t="shared" si="20"/>
        <v>0</v>
      </c>
      <c r="T51" s="21">
        <f t="shared" si="20"/>
        <v>0</v>
      </c>
      <c r="U51" s="21">
        <f t="shared" si="20"/>
        <v>0</v>
      </c>
      <c r="V51" s="21">
        <f t="shared" si="20"/>
        <v>0</v>
      </c>
      <c r="W51" s="21">
        <f t="shared" si="20"/>
        <v>0</v>
      </c>
      <c r="X51" s="21">
        <f t="shared" si="20"/>
        <v>0</v>
      </c>
      <c r="Y51" s="21">
        <f t="shared" si="20"/>
        <v>0</v>
      </c>
      <c r="Z51" s="21">
        <f t="shared" si="20"/>
        <v>0</v>
      </c>
      <c r="AA51" s="21">
        <f t="shared" si="20"/>
        <v>0</v>
      </c>
      <c r="AB51" s="21">
        <f t="shared" si="20"/>
        <v>0</v>
      </c>
      <c r="AC51" s="21">
        <f t="shared" si="20"/>
        <v>0</v>
      </c>
      <c r="AD51" s="21">
        <f t="shared" si="20"/>
        <v>0</v>
      </c>
      <c r="AE51" s="21">
        <f t="shared" si="20"/>
        <v>0</v>
      </c>
      <c r="AF51" s="21">
        <f t="shared" si="20"/>
        <v>0</v>
      </c>
      <c r="AG51" s="21">
        <f t="shared" si="20"/>
        <v>0</v>
      </c>
      <c r="AH51" s="21">
        <f t="shared" si="20"/>
        <v>0</v>
      </c>
      <c r="AI51" s="21">
        <f t="shared" si="20"/>
        <v>0</v>
      </c>
      <c r="AJ51" s="21">
        <f t="shared" si="20"/>
        <v>0</v>
      </c>
      <c r="AK51" s="21">
        <f t="shared" si="20"/>
        <v>0</v>
      </c>
      <c r="AL51" s="21">
        <f t="shared" si="20"/>
        <v>1</v>
      </c>
      <c r="AM51" s="21">
        <f t="shared" si="20"/>
        <v>0</v>
      </c>
      <c r="AN51" s="21">
        <f t="shared" si="20"/>
        <v>0</v>
      </c>
      <c r="AO51" s="21">
        <f t="shared" si="20"/>
        <v>0</v>
      </c>
      <c r="AP51" s="21">
        <f t="shared" si="20"/>
        <v>0</v>
      </c>
      <c r="AQ51" s="21">
        <f t="shared" si="20"/>
        <v>0</v>
      </c>
      <c r="AR51" s="21">
        <f t="shared" si="20"/>
        <v>0</v>
      </c>
      <c r="AS51" s="21">
        <f t="shared" si="20"/>
        <v>0</v>
      </c>
      <c r="AT51" s="21">
        <f t="shared" si="20"/>
        <v>0</v>
      </c>
      <c r="AU51" s="21">
        <f t="shared" si="20"/>
        <v>0</v>
      </c>
      <c r="AV51" s="21">
        <f t="shared" si="20"/>
        <v>0</v>
      </c>
      <c r="AW51" s="21">
        <f t="shared" si="20"/>
        <v>0</v>
      </c>
      <c r="AX51" s="21">
        <f t="shared" si="20"/>
        <v>0</v>
      </c>
      <c r="AY51" s="21">
        <f t="shared" si="20"/>
        <v>0</v>
      </c>
      <c r="AZ51" s="21">
        <f t="shared" si="20"/>
        <v>0</v>
      </c>
      <c r="BA51" s="21">
        <f t="shared" si="20"/>
        <v>0</v>
      </c>
      <c r="BB51" s="21">
        <f t="shared" si="20"/>
        <v>0</v>
      </c>
      <c r="BC51" s="21">
        <f t="shared" si="20"/>
        <v>0</v>
      </c>
      <c r="BD51" s="21">
        <f t="shared" si="20"/>
        <v>0</v>
      </c>
      <c r="BE51" s="21">
        <f t="shared" si="20"/>
        <v>0</v>
      </c>
      <c r="BF51" s="21">
        <f t="shared" si="20"/>
        <v>0</v>
      </c>
      <c r="BG51" s="21">
        <f t="shared" si="20"/>
        <v>0</v>
      </c>
      <c r="BH51" s="21">
        <f t="shared" si="20"/>
        <v>0</v>
      </c>
      <c r="BI51" s="21">
        <f t="shared" si="20"/>
        <v>0</v>
      </c>
      <c r="BJ51" s="21">
        <f t="shared" si="20"/>
        <v>0</v>
      </c>
      <c r="BK51" s="21">
        <f t="shared" si="20"/>
        <v>0</v>
      </c>
      <c r="BL51" s="21">
        <f t="shared" si="20"/>
        <v>0</v>
      </c>
      <c r="BM51" s="21">
        <f t="shared" si="20"/>
        <v>0</v>
      </c>
      <c r="BN51" s="21">
        <f t="shared" si="20"/>
        <v>0</v>
      </c>
      <c r="BO51" s="21">
        <f t="shared" si="20"/>
        <v>0</v>
      </c>
      <c r="BP51" s="21">
        <f t="shared" si="20"/>
        <v>0</v>
      </c>
      <c r="BQ51" s="21">
        <f t="shared" si="21"/>
        <v>0</v>
      </c>
      <c r="BR51" s="21">
        <f t="shared" si="21"/>
        <v>0</v>
      </c>
      <c r="BS51" s="21">
        <f t="shared" si="21"/>
        <v>0</v>
      </c>
      <c r="BT51" s="21">
        <f t="shared" si="21"/>
        <v>0</v>
      </c>
      <c r="BU51" s="21">
        <f t="shared" si="21"/>
        <v>0</v>
      </c>
      <c r="BV51" s="21">
        <f t="shared" si="21"/>
        <v>0</v>
      </c>
      <c r="BW51" s="21">
        <f t="shared" si="21"/>
        <v>0</v>
      </c>
      <c r="BX51" s="21">
        <f t="shared" si="21"/>
        <v>0</v>
      </c>
      <c r="BY51" s="21">
        <f t="shared" si="21"/>
        <v>0</v>
      </c>
      <c r="BZ51" s="21">
        <f t="shared" si="21"/>
        <v>0</v>
      </c>
      <c r="CA51" s="21">
        <f t="shared" si="21"/>
        <v>1</v>
      </c>
      <c r="CB51" s="21">
        <f t="shared" si="21"/>
        <v>0</v>
      </c>
      <c r="CC51" s="21">
        <f t="shared" si="21"/>
        <v>0</v>
      </c>
      <c r="CD51" s="21">
        <f t="shared" si="21"/>
        <v>0</v>
      </c>
      <c r="CE51" s="21">
        <f t="shared" si="21"/>
        <v>0</v>
      </c>
      <c r="CF51" s="21">
        <f t="shared" si="21"/>
        <v>0</v>
      </c>
      <c r="CG51" s="21">
        <f t="shared" si="21"/>
        <v>0</v>
      </c>
      <c r="CH51" s="21">
        <f t="shared" si="21"/>
        <v>0</v>
      </c>
      <c r="CI51" s="21">
        <f t="shared" si="21"/>
        <v>0</v>
      </c>
      <c r="CJ51" s="98" t="s">
        <v>586</v>
      </c>
    </row>
    <row r="52" spans="1:88" ht="78.75">
      <c r="A52" s="190" t="s">
        <v>777</v>
      </c>
      <c r="B52" s="275" t="s">
        <v>720</v>
      </c>
      <c r="C52" s="52" t="s">
        <v>784</v>
      </c>
      <c r="D52" s="21">
        <v>0</v>
      </c>
      <c r="E52" s="21">
        <v>0</v>
      </c>
      <c r="F52" s="21">
        <v>0</v>
      </c>
      <c r="G52" s="21">
        <v>0</v>
      </c>
      <c r="H52" s="21">
        <v>0</v>
      </c>
      <c r="I52" s="21">
        <v>0</v>
      </c>
      <c r="J52" s="21">
        <v>1</v>
      </c>
      <c r="K52" s="21">
        <v>0</v>
      </c>
      <c r="L52" s="21">
        <v>0</v>
      </c>
      <c r="M52" s="21">
        <v>0</v>
      </c>
      <c r="N52" s="21">
        <v>0</v>
      </c>
      <c r="O52" s="21">
        <v>0</v>
      </c>
      <c r="P52" s="21">
        <v>0</v>
      </c>
      <c r="Q52" s="21">
        <v>0</v>
      </c>
      <c r="R52" s="21">
        <v>0</v>
      </c>
      <c r="S52" s="21">
        <v>0</v>
      </c>
      <c r="T52" s="21">
        <v>0</v>
      </c>
      <c r="U52" s="21">
        <v>0</v>
      </c>
      <c r="V52" s="21">
        <v>0</v>
      </c>
      <c r="W52" s="21">
        <v>0</v>
      </c>
      <c r="X52" s="21">
        <v>0</v>
      </c>
      <c r="Y52" s="21">
        <v>0</v>
      </c>
      <c r="Z52" s="21">
        <v>0</v>
      </c>
      <c r="AA52" s="21">
        <v>0</v>
      </c>
      <c r="AB52" s="21">
        <v>0</v>
      </c>
      <c r="AC52" s="21">
        <v>0</v>
      </c>
      <c r="AD52" s="21">
        <v>0</v>
      </c>
      <c r="AE52" s="21">
        <v>0</v>
      </c>
      <c r="AF52" s="21">
        <v>0</v>
      </c>
      <c r="AG52" s="21">
        <v>0</v>
      </c>
      <c r="AH52" s="21">
        <v>0</v>
      </c>
      <c r="AI52" s="21">
        <v>0</v>
      </c>
      <c r="AJ52" s="21">
        <v>0</v>
      </c>
      <c r="AK52" s="21">
        <v>0</v>
      </c>
      <c r="AL52" s="21">
        <v>1</v>
      </c>
      <c r="AM52" s="21">
        <v>0</v>
      </c>
      <c r="AN52" s="21">
        <v>0</v>
      </c>
      <c r="AO52" s="21">
        <v>0</v>
      </c>
      <c r="AP52" s="21">
        <v>0</v>
      </c>
      <c r="AQ52" s="21">
        <v>0</v>
      </c>
      <c r="AR52" s="21">
        <v>0</v>
      </c>
      <c r="AS52" s="21">
        <v>0</v>
      </c>
      <c r="AT52" s="21">
        <v>0</v>
      </c>
      <c r="AU52" s="21">
        <v>0</v>
      </c>
      <c r="AV52" s="21">
        <v>0</v>
      </c>
      <c r="AW52" s="21">
        <v>0</v>
      </c>
      <c r="AX52" s="21">
        <v>0</v>
      </c>
      <c r="AY52" s="21">
        <v>0</v>
      </c>
      <c r="AZ52" s="21">
        <v>0</v>
      </c>
      <c r="BA52" s="21">
        <v>0</v>
      </c>
      <c r="BB52" s="21">
        <v>0</v>
      </c>
      <c r="BC52" s="21">
        <v>0</v>
      </c>
      <c r="BD52" s="21">
        <v>0</v>
      </c>
      <c r="BE52" s="21">
        <v>0</v>
      </c>
      <c r="BF52" s="21">
        <v>0</v>
      </c>
      <c r="BG52" s="21">
        <v>0</v>
      </c>
      <c r="BH52" s="21">
        <v>0</v>
      </c>
      <c r="BI52" s="21">
        <v>0</v>
      </c>
      <c r="BJ52" s="21">
        <v>0</v>
      </c>
      <c r="BK52" s="21">
        <v>0</v>
      </c>
      <c r="BL52" s="21">
        <v>0</v>
      </c>
      <c r="BM52" s="21">
        <v>0</v>
      </c>
      <c r="BN52" s="21">
        <v>0</v>
      </c>
      <c r="BO52" s="21">
        <v>0</v>
      </c>
      <c r="BP52" s="21">
        <v>0</v>
      </c>
      <c r="BQ52" s="21">
        <v>0</v>
      </c>
      <c r="BR52" s="21">
        <v>0</v>
      </c>
      <c r="BS52" s="21">
        <v>0</v>
      </c>
      <c r="BT52" s="21">
        <v>0</v>
      </c>
      <c r="BU52" s="21">
        <v>0</v>
      </c>
      <c r="BV52" s="21">
        <v>0</v>
      </c>
      <c r="BW52" s="21">
        <v>0</v>
      </c>
      <c r="BX52" s="21">
        <v>0</v>
      </c>
      <c r="BY52" s="21">
        <v>0</v>
      </c>
      <c r="BZ52" s="21">
        <v>0</v>
      </c>
      <c r="CA52" s="21">
        <v>1</v>
      </c>
      <c r="CB52" s="21">
        <v>0</v>
      </c>
      <c r="CC52" s="21">
        <v>0</v>
      </c>
      <c r="CD52" s="21">
        <v>0</v>
      </c>
      <c r="CE52" s="21">
        <v>0</v>
      </c>
      <c r="CF52" s="21">
        <v>0</v>
      </c>
      <c r="CG52" s="21">
        <v>0</v>
      </c>
      <c r="CH52" s="21">
        <v>0</v>
      </c>
      <c r="CI52" s="21">
        <v>0</v>
      </c>
      <c r="CJ52" s="98" t="s">
        <v>586</v>
      </c>
    </row>
    <row r="53" spans="1:88" ht="94.5">
      <c r="A53" s="176" t="s">
        <v>510</v>
      </c>
      <c r="B53" s="177" t="s">
        <v>682</v>
      </c>
      <c r="C53" s="229" t="s">
        <v>586</v>
      </c>
      <c r="D53" s="21">
        <f>D54</f>
        <v>0</v>
      </c>
      <c r="E53" s="21">
        <f t="shared" ref="E53:BP53" si="22">E54</f>
        <v>0</v>
      </c>
      <c r="F53" s="280">
        <f>F54</f>
        <v>4.6500000000000004</v>
      </c>
      <c r="G53" s="21">
        <f t="shared" si="22"/>
        <v>0</v>
      </c>
      <c r="H53" s="21">
        <f t="shared" si="22"/>
        <v>0</v>
      </c>
      <c r="I53" s="21">
        <f t="shared" si="22"/>
        <v>0</v>
      </c>
      <c r="J53" s="21">
        <f t="shared" si="22"/>
        <v>0</v>
      </c>
      <c r="K53" s="21">
        <f t="shared" si="22"/>
        <v>0</v>
      </c>
      <c r="L53" s="21">
        <f t="shared" si="22"/>
        <v>0</v>
      </c>
      <c r="M53" s="21">
        <f t="shared" si="22"/>
        <v>0</v>
      </c>
      <c r="N53" s="21">
        <f t="shared" si="22"/>
        <v>0</v>
      </c>
      <c r="O53" s="21">
        <f t="shared" si="22"/>
        <v>0</v>
      </c>
      <c r="P53" s="21">
        <f t="shared" si="22"/>
        <v>0</v>
      </c>
      <c r="Q53" s="21">
        <f t="shared" si="22"/>
        <v>0</v>
      </c>
      <c r="R53" s="21">
        <f t="shared" si="22"/>
        <v>0</v>
      </c>
      <c r="S53" s="21">
        <f t="shared" si="22"/>
        <v>0</v>
      </c>
      <c r="T53" s="21">
        <f t="shared" si="22"/>
        <v>0</v>
      </c>
      <c r="U53" s="21">
        <f t="shared" si="22"/>
        <v>0</v>
      </c>
      <c r="V53" s="21">
        <f t="shared" si="22"/>
        <v>0</v>
      </c>
      <c r="W53" s="21">
        <f t="shared" si="22"/>
        <v>0</v>
      </c>
      <c r="X53" s="21">
        <f t="shared" si="22"/>
        <v>0</v>
      </c>
      <c r="Y53" s="21">
        <f t="shared" si="22"/>
        <v>0</v>
      </c>
      <c r="Z53" s="21">
        <f t="shared" si="22"/>
        <v>0</v>
      </c>
      <c r="AA53" s="21">
        <f t="shared" si="22"/>
        <v>0</v>
      </c>
      <c r="AB53" s="21">
        <f t="shared" si="22"/>
        <v>0</v>
      </c>
      <c r="AC53" s="21">
        <f t="shared" si="22"/>
        <v>0</v>
      </c>
      <c r="AD53" s="21">
        <f t="shared" si="22"/>
        <v>0</v>
      </c>
      <c r="AE53" s="21">
        <f t="shared" si="22"/>
        <v>0</v>
      </c>
      <c r="AF53" s="21">
        <f t="shared" si="22"/>
        <v>0</v>
      </c>
      <c r="AG53" s="21">
        <f t="shared" si="22"/>
        <v>0</v>
      </c>
      <c r="AH53" s="21">
        <f t="shared" si="22"/>
        <v>0</v>
      </c>
      <c r="AI53" s="21">
        <f t="shared" si="22"/>
        <v>0</v>
      </c>
      <c r="AJ53" s="21">
        <f t="shared" si="22"/>
        <v>0</v>
      </c>
      <c r="AK53" s="21">
        <f t="shared" si="22"/>
        <v>0</v>
      </c>
      <c r="AL53" s="21">
        <f t="shared" si="22"/>
        <v>0</v>
      </c>
      <c r="AM53" s="21">
        <f t="shared" si="22"/>
        <v>0</v>
      </c>
      <c r="AN53" s="21">
        <f t="shared" si="22"/>
        <v>0</v>
      </c>
      <c r="AO53" s="21">
        <f t="shared" si="22"/>
        <v>0</v>
      </c>
      <c r="AP53" s="21">
        <f t="shared" si="22"/>
        <v>0</v>
      </c>
      <c r="AQ53" s="21">
        <f t="shared" si="22"/>
        <v>0</v>
      </c>
      <c r="AR53" s="21">
        <f t="shared" si="22"/>
        <v>0</v>
      </c>
      <c r="AS53" s="21">
        <f t="shared" si="22"/>
        <v>0</v>
      </c>
      <c r="AT53" s="21">
        <f t="shared" si="22"/>
        <v>0</v>
      </c>
      <c r="AU53" s="21">
        <f t="shared" si="22"/>
        <v>0</v>
      </c>
      <c r="AV53" s="21">
        <f t="shared" si="22"/>
        <v>2.2000000000000002</v>
      </c>
      <c r="AW53" s="21">
        <f t="shared" si="22"/>
        <v>0</v>
      </c>
      <c r="AX53" s="21">
        <f t="shared" si="22"/>
        <v>0</v>
      </c>
      <c r="AY53" s="21">
        <f t="shared" si="22"/>
        <v>0</v>
      </c>
      <c r="AZ53" s="21">
        <f t="shared" si="22"/>
        <v>0</v>
      </c>
      <c r="BA53" s="21">
        <f t="shared" si="22"/>
        <v>0</v>
      </c>
      <c r="BB53" s="21">
        <f t="shared" si="22"/>
        <v>0</v>
      </c>
      <c r="BC53" s="21">
        <f t="shared" si="22"/>
        <v>0</v>
      </c>
      <c r="BD53" s="21">
        <f t="shared" si="22"/>
        <v>0</v>
      </c>
      <c r="BE53" s="21">
        <f t="shared" si="22"/>
        <v>0</v>
      </c>
      <c r="BF53" s="21">
        <f t="shared" si="22"/>
        <v>0</v>
      </c>
      <c r="BG53" s="21">
        <f t="shared" si="22"/>
        <v>0</v>
      </c>
      <c r="BH53" s="21">
        <f t="shared" si="22"/>
        <v>0</v>
      </c>
      <c r="BI53" s="21">
        <f t="shared" si="22"/>
        <v>0</v>
      </c>
      <c r="BJ53" s="21">
        <f t="shared" si="22"/>
        <v>2.4500000000000002</v>
      </c>
      <c r="BK53" s="21">
        <f t="shared" si="22"/>
        <v>0</v>
      </c>
      <c r="BL53" s="21">
        <f t="shared" si="22"/>
        <v>0</v>
      </c>
      <c r="BM53" s="21">
        <f t="shared" si="22"/>
        <v>0</v>
      </c>
      <c r="BN53" s="21">
        <f t="shared" si="22"/>
        <v>0</v>
      </c>
      <c r="BO53" s="21">
        <f t="shared" si="22"/>
        <v>0</v>
      </c>
      <c r="BP53" s="21">
        <f t="shared" si="22"/>
        <v>0</v>
      </c>
      <c r="BQ53" s="21">
        <f t="shared" ref="BQ53:CI53" si="23">BQ54</f>
        <v>0</v>
      </c>
      <c r="BR53" s="21">
        <f t="shared" si="23"/>
        <v>0</v>
      </c>
      <c r="BS53" s="21">
        <f t="shared" si="23"/>
        <v>0</v>
      </c>
      <c r="BT53" s="21">
        <f t="shared" si="23"/>
        <v>0</v>
      </c>
      <c r="BU53" s="21">
        <f t="shared" si="23"/>
        <v>0</v>
      </c>
      <c r="BV53" s="21">
        <f t="shared" si="23"/>
        <v>0</v>
      </c>
      <c r="BW53" s="21">
        <f t="shared" si="23"/>
        <v>0</v>
      </c>
      <c r="BX53" s="280">
        <f t="shared" si="23"/>
        <v>4.6500000000000004</v>
      </c>
      <c r="BY53" s="21">
        <f t="shared" si="23"/>
        <v>0</v>
      </c>
      <c r="BZ53" s="21">
        <f t="shared" si="23"/>
        <v>0</v>
      </c>
      <c r="CA53" s="21">
        <f t="shared" si="23"/>
        <v>0</v>
      </c>
      <c r="CB53" s="21">
        <f t="shared" si="23"/>
        <v>0</v>
      </c>
      <c r="CC53" s="21">
        <f t="shared" si="23"/>
        <v>0</v>
      </c>
      <c r="CD53" s="21">
        <f t="shared" si="23"/>
        <v>0</v>
      </c>
      <c r="CE53" s="21">
        <f t="shared" si="23"/>
        <v>0</v>
      </c>
      <c r="CF53" s="21">
        <f t="shared" si="23"/>
        <v>0</v>
      </c>
      <c r="CG53" s="21">
        <f t="shared" si="23"/>
        <v>0</v>
      </c>
      <c r="CH53" s="21">
        <f t="shared" si="23"/>
        <v>0</v>
      </c>
      <c r="CI53" s="21">
        <f t="shared" si="23"/>
        <v>0</v>
      </c>
      <c r="CJ53" s="98" t="s">
        <v>586</v>
      </c>
    </row>
    <row r="54" spans="1:88" ht="47.25">
      <c r="A54" s="176" t="s">
        <v>560</v>
      </c>
      <c r="B54" s="177" t="s">
        <v>683</v>
      </c>
      <c r="C54" s="229" t="s">
        <v>586</v>
      </c>
      <c r="D54" s="21">
        <f>SUM(D55:D58)</f>
        <v>0</v>
      </c>
      <c r="E54" s="21">
        <f t="shared" ref="E54:BP54" si="24">SUM(E55:E58)</f>
        <v>0</v>
      </c>
      <c r="F54" s="21">
        <f t="shared" si="24"/>
        <v>4.6500000000000004</v>
      </c>
      <c r="G54" s="21">
        <f t="shared" si="24"/>
        <v>0</v>
      </c>
      <c r="H54" s="21">
        <f t="shared" si="24"/>
        <v>0</v>
      </c>
      <c r="I54" s="21">
        <f t="shared" si="24"/>
        <v>0</v>
      </c>
      <c r="J54" s="21">
        <f t="shared" si="24"/>
        <v>0</v>
      </c>
      <c r="K54" s="21">
        <f t="shared" si="24"/>
        <v>0</v>
      </c>
      <c r="L54" s="21">
        <f t="shared" si="24"/>
        <v>0</v>
      </c>
      <c r="M54" s="21">
        <f t="shared" si="24"/>
        <v>0</v>
      </c>
      <c r="N54" s="21">
        <f t="shared" si="24"/>
        <v>0</v>
      </c>
      <c r="O54" s="21">
        <f t="shared" si="24"/>
        <v>0</v>
      </c>
      <c r="P54" s="21">
        <f t="shared" si="24"/>
        <v>0</v>
      </c>
      <c r="Q54" s="21">
        <f t="shared" si="24"/>
        <v>0</v>
      </c>
      <c r="R54" s="21">
        <f t="shared" si="24"/>
        <v>0</v>
      </c>
      <c r="S54" s="21">
        <f t="shared" si="24"/>
        <v>0</v>
      </c>
      <c r="T54" s="21">
        <f t="shared" si="24"/>
        <v>0</v>
      </c>
      <c r="U54" s="21">
        <f t="shared" si="24"/>
        <v>0</v>
      </c>
      <c r="V54" s="21">
        <f t="shared" si="24"/>
        <v>0</v>
      </c>
      <c r="W54" s="21">
        <f t="shared" si="24"/>
        <v>0</v>
      </c>
      <c r="X54" s="21">
        <f t="shared" si="24"/>
        <v>0</v>
      </c>
      <c r="Y54" s="21">
        <f t="shared" si="24"/>
        <v>0</v>
      </c>
      <c r="Z54" s="21">
        <f t="shared" si="24"/>
        <v>0</v>
      </c>
      <c r="AA54" s="21">
        <f t="shared" si="24"/>
        <v>0</v>
      </c>
      <c r="AB54" s="21">
        <f t="shared" si="24"/>
        <v>0</v>
      </c>
      <c r="AC54" s="21">
        <f t="shared" si="24"/>
        <v>0</v>
      </c>
      <c r="AD54" s="21">
        <f t="shared" si="24"/>
        <v>0</v>
      </c>
      <c r="AE54" s="21">
        <f t="shared" si="24"/>
        <v>0</v>
      </c>
      <c r="AF54" s="21">
        <f t="shared" si="24"/>
        <v>0</v>
      </c>
      <c r="AG54" s="21">
        <f t="shared" si="24"/>
        <v>0</v>
      </c>
      <c r="AH54" s="21">
        <f t="shared" si="24"/>
        <v>0</v>
      </c>
      <c r="AI54" s="21">
        <f t="shared" si="24"/>
        <v>0</v>
      </c>
      <c r="AJ54" s="21">
        <f t="shared" si="24"/>
        <v>0</v>
      </c>
      <c r="AK54" s="21">
        <f t="shared" si="24"/>
        <v>0</v>
      </c>
      <c r="AL54" s="21">
        <f t="shared" si="24"/>
        <v>0</v>
      </c>
      <c r="AM54" s="21">
        <f t="shared" si="24"/>
        <v>0</v>
      </c>
      <c r="AN54" s="21">
        <f t="shared" si="24"/>
        <v>0</v>
      </c>
      <c r="AO54" s="21">
        <f t="shared" si="24"/>
        <v>0</v>
      </c>
      <c r="AP54" s="21">
        <f t="shared" si="24"/>
        <v>0</v>
      </c>
      <c r="AQ54" s="21">
        <f t="shared" si="24"/>
        <v>0</v>
      </c>
      <c r="AR54" s="21">
        <f t="shared" si="24"/>
        <v>0</v>
      </c>
      <c r="AS54" s="21">
        <f t="shared" si="24"/>
        <v>0</v>
      </c>
      <c r="AT54" s="21">
        <f t="shared" si="24"/>
        <v>0</v>
      </c>
      <c r="AU54" s="21">
        <f t="shared" si="24"/>
        <v>0</v>
      </c>
      <c r="AV54" s="21">
        <f t="shared" si="24"/>
        <v>2.2000000000000002</v>
      </c>
      <c r="AW54" s="21">
        <f t="shared" si="24"/>
        <v>0</v>
      </c>
      <c r="AX54" s="21">
        <f t="shared" si="24"/>
        <v>0</v>
      </c>
      <c r="AY54" s="21">
        <f t="shared" si="24"/>
        <v>0</v>
      </c>
      <c r="AZ54" s="21">
        <f t="shared" si="24"/>
        <v>0</v>
      </c>
      <c r="BA54" s="21">
        <f t="shared" si="24"/>
        <v>0</v>
      </c>
      <c r="BB54" s="21">
        <f t="shared" si="24"/>
        <v>0</v>
      </c>
      <c r="BC54" s="21">
        <f t="shared" si="24"/>
        <v>0</v>
      </c>
      <c r="BD54" s="21">
        <f t="shared" si="24"/>
        <v>0</v>
      </c>
      <c r="BE54" s="21">
        <f t="shared" si="24"/>
        <v>0</v>
      </c>
      <c r="BF54" s="21">
        <f t="shared" si="24"/>
        <v>0</v>
      </c>
      <c r="BG54" s="21">
        <f t="shared" si="24"/>
        <v>0</v>
      </c>
      <c r="BH54" s="21">
        <f t="shared" si="24"/>
        <v>0</v>
      </c>
      <c r="BI54" s="21">
        <f t="shared" si="24"/>
        <v>0</v>
      </c>
      <c r="BJ54" s="21">
        <f t="shared" si="24"/>
        <v>2.4500000000000002</v>
      </c>
      <c r="BK54" s="21">
        <f t="shared" si="24"/>
        <v>0</v>
      </c>
      <c r="BL54" s="21">
        <f t="shared" si="24"/>
        <v>0</v>
      </c>
      <c r="BM54" s="21">
        <f t="shared" si="24"/>
        <v>0</v>
      </c>
      <c r="BN54" s="21">
        <f t="shared" si="24"/>
        <v>0</v>
      </c>
      <c r="BO54" s="21">
        <f t="shared" si="24"/>
        <v>0</v>
      </c>
      <c r="BP54" s="21">
        <f t="shared" si="24"/>
        <v>0</v>
      </c>
      <c r="BQ54" s="21">
        <f t="shared" ref="BQ54:CI54" si="25">SUM(BQ55:BQ58)</f>
        <v>0</v>
      </c>
      <c r="BR54" s="21">
        <f t="shared" si="25"/>
        <v>0</v>
      </c>
      <c r="BS54" s="21">
        <f t="shared" si="25"/>
        <v>0</v>
      </c>
      <c r="BT54" s="21">
        <f t="shared" si="25"/>
        <v>0</v>
      </c>
      <c r="BU54" s="21">
        <f t="shared" si="25"/>
        <v>0</v>
      </c>
      <c r="BV54" s="21">
        <f t="shared" si="25"/>
        <v>0</v>
      </c>
      <c r="BW54" s="21">
        <f t="shared" si="25"/>
        <v>0</v>
      </c>
      <c r="BX54" s="21">
        <f t="shared" si="25"/>
        <v>4.6500000000000004</v>
      </c>
      <c r="BY54" s="21">
        <f t="shared" si="25"/>
        <v>0</v>
      </c>
      <c r="BZ54" s="21">
        <f t="shared" si="25"/>
        <v>0</v>
      </c>
      <c r="CA54" s="21">
        <f t="shared" si="25"/>
        <v>0</v>
      </c>
      <c r="CB54" s="21">
        <f t="shared" si="25"/>
        <v>0</v>
      </c>
      <c r="CC54" s="21">
        <f t="shared" si="25"/>
        <v>0</v>
      </c>
      <c r="CD54" s="21">
        <f t="shared" si="25"/>
        <v>0</v>
      </c>
      <c r="CE54" s="21">
        <f t="shared" si="25"/>
        <v>0</v>
      </c>
      <c r="CF54" s="21">
        <f t="shared" si="25"/>
        <v>0</v>
      </c>
      <c r="CG54" s="21">
        <f t="shared" si="25"/>
        <v>0</v>
      </c>
      <c r="CH54" s="21">
        <f t="shared" si="25"/>
        <v>0</v>
      </c>
      <c r="CI54" s="21">
        <f t="shared" si="25"/>
        <v>0</v>
      </c>
      <c r="CJ54" s="98" t="s">
        <v>586</v>
      </c>
    </row>
    <row r="55" spans="1:88" ht="78.75">
      <c r="A55" s="29" t="s">
        <v>753</v>
      </c>
      <c r="B55" s="272" t="s">
        <v>703</v>
      </c>
      <c r="C55" s="52" t="s">
        <v>785</v>
      </c>
      <c r="D55" s="21">
        <v>0</v>
      </c>
      <c r="E55" s="21">
        <v>0</v>
      </c>
      <c r="F55" s="21">
        <v>1</v>
      </c>
      <c r="G55" s="21">
        <v>0</v>
      </c>
      <c r="H55" s="21">
        <v>0</v>
      </c>
      <c r="I55" s="21">
        <v>0</v>
      </c>
      <c r="J55" s="21">
        <v>0</v>
      </c>
      <c r="K55" s="21">
        <v>0</v>
      </c>
      <c r="L55" s="21">
        <v>0</v>
      </c>
      <c r="M55" s="21">
        <v>0</v>
      </c>
      <c r="N55" s="21">
        <v>0</v>
      </c>
      <c r="O55" s="21">
        <v>0</v>
      </c>
      <c r="P55" s="21">
        <v>0</v>
      </c>
      <c r="Q55" s="21">
        <v>0</v>
      </c>
      <c r="R55" s="21">
        <v>0</v>
      </c>
      <c r="S55" s="21">
        <v>0</v>
      </c>
      <c r="T55" s="21">
        <v>0</v>
      </c>
      <c r="U55" s="21">
        <v>0</v>
      </c>
      <c r="V55" s="21">
        <v>0</v>
      </c>
      <c r="W55" s="21">
        <v>0</v>
      </c>
      <c r="X55" s="21">
        <v>0</v>
      </c>
      <c r="Y55" s="21">
        <v>0</v>
      </c>
      <c r="Z55" s="21">
        <v>0</v>
      </c>
      <c r="AA55" s="21">
        <v>0</v>
      </c>
      <c r="AB55" s="21">
        <v>0</v>
      </c>
      <c r="AC55" s="21">
        <v>0</v>
      </c>
      <c r="AD55" s="21">
        <v>0</v>
      </c>
      <c r="AE55" s="21">
        <v>0</v>
      </c>
      <c r="AF55" s="21">
        <v>0</v>
      </c>
      <c r="AG55" s="21">
        <v>0</v>
      </c>
      <c r="AH55" s="21">
        <v>0</v>
      </c>
      <c r="AI55" s="21">
        <v>0</v>
      </c>
      <c r="AJ55" s="21">
        <v>0</v>
      </c>
      <c r="AK55" s="21">
        <v>0</v>
      </c>
      <c r="AL55" s="21">
        <v>0</v>
      </c>
      <c r="AM55" s="21">
        <v>0</v>
      </c>
      <c r="AN55" s="21">
        <v>0</v>
      </c>
      <c r="AO55" s="21">
        <v>0</v>
      </c>
      <c r="AP55" s="21">
        <v>0</v>
      </c>
      <c r="AQ55" s="21">
        <v>0</v>
      </c>
      <c r="AR55" s="21">
        <v>0</v>
      </c>
      <c r="AS55" s="21">
        <v>0</v>
      </c>
      <c r="AT55" s="21">
        <v>0</v>
      </c>
      <c r="AU55" s="21">
        <v>0</v>
      </c>
      <c r="AV55" s="21">
        <v>1</v>
      </c>
      <c r="AW55" s="21">
        <v>0</v>
      </c>
      <c r="AX55" s="21">
        <v>0</v>
      </c>
      <c r="AY55" s="21">
        <v>0</v>
      </c>
      <c r="AZ55" s="21">
        <v>0</v>
      </c>
      <c r="BA55" s="21">
        <v>0</v>
      </c>
      <c r="BB55" s="21">
        <v>0</v>
      </c>
      <c r="BC55" s="21">
        <v>0</v>
      </c>
      <c r="BD55" s="21">
        <v>0</v>
      </c>
      <c r="BE55" s="21">
        <v>0</v>
      </c>
      <c r="BF55" s="21">
        <v>0</v>
      </c>
      <c r="BG55" s="21">
        <v>0</v>
      </c>
      <c r="BH55" s="21">
        <v>0</v>
      </c>
      <c r="BI55" s="21">
        <v>0</v>
      </c>
      <c r="BJ55" s="21">
        <v>0</v>
      </c>
      <c r="BK55" s="21">
        <v>0</v>
      </c>
      <c r="BL55" s="21">
        <v>0</v>
      </c>
      <c r="BM55" s="21">
        <v>0</v>
      </c>
      <c r="BN55" s="21">
        <v>0</v>
      </c>
      <c r="BO55" s="21">
        <v>0</v>
      </c>
      <c r="BP55" s="21">
        <v>0</v>
      </c>
      <c r="BQ55" s="21">
        <v>0</v>
      </c>
      <c r="BR55" s="21">
        <v>0</v>
      </c>
      <c r="BS55" s="21">
        <v>0</v>
      </c>
      <c r="BT55" s="21">
        <v>0</v>
      </c>
      <c r="BU55" s="21">
        <v>0</v>
      </c>
      <c r="BV55" s="21">
        <v>0</v>
      </c>
      <c r="BW55" s="21">
        <v>0</v>
      </c>
      <c r="BX55" s="21">
        <v>1</v>
      </c>
      <c r="BY55" s="21">
        <v>0</v>
      </c>
      <c r="BZ55" s="21">
        <v>0</v>
      </c>
      <c r="CA55" s="21">
        <v>0</v>
      </c>
      <c r="CB55" s="21">
        <v>0</v>
      </c>
      <c r="CC55" s="21">
        <v>0</v>
      </c>
      <c r="CD55" s="21">
        <v>0</v>
      </c>
      <c r="CE55" s="21">
        <v>0</v>
      </c>
      <c r="CF55" s="21">
        <v>0</v>
      </c>
      <c r="CG55" s="21">
        <v>0</v>
      </c>
      <c r="CH55" s="21">
        <v>0</v>
      </c>
      <c r="CI55" s="21">
        <v>0</v>
      </c>
      <c r="CJ55" s="98" t="s">
        <v>586</v>
      </c>
    </row>
    <row r="56" spans="1:88" ht="78.75">
      <c r="A56" s="29" t="s">
        <v>754</v>
      </c>
      <c r="B56" s="277" t="s">
        <v>705</v>
      </c>
      <c r="C56" s="52" t="s">
        <v>786</v>
      </c>
      <c r="D56" s="21">
        <v>0</v>
      </c>
      <c r="E56" s="21">
        <v>0</v>
      </c>
      <c r="F56" s="21">
        <v>1.2</v>
      </c>
      <c r="G56" s="21">
        <v>0</v>
      </c>
      <c r="H56" s="21">
        <v>0</v>
      </c>
      <c r="I56" s="21">
        <v>0</v>
      </c>
      <c r="J56" s="21">
        <v>0</v>
      </c>
      <c r="K56" s="21">
        <v>0</v>
      </c>
      <c r="L56" s="21">
        <v>0</v>
      </c>
      <c r="M56" s="21">
        <v>0</v>
      </c>
      <c r="N56" s="21">
        <v>0</v>
      </c>
      <c r="O56" s="21">
        <v>0</v>
      </c>
      <c r="P56" s="21">
        <v>0</v>
      </c>
      <c r="Q56" s="21">
        <v>0</v>
      </c>
      <c r="R56" s="21">
        <v>0</v>
      </c>
      <c r="S56" s="21">
        <v>0</v>
      </c>
      <c r="T56" s="21">
        <v>0</v>
      </c>
      <c r="U56" s="21">
        <v>0</v>
      </c>
      <c r="V56" s="21">
        <v>0</v>
      </c>
      <c r="W56" s="21">
        <v>0</v>
      </c>
      <c r="X56" s="21">
        <v>0</v>
      </c>
      <c r="Y56" s="21">
        <v>0</v>
      </c>
      <c r="Z56" s="21">
        <v>0</v>
      </c>
      <c r="AA56" s="21">
        <v>0</v>
      </c>
      <c r="AB56" s="21">
        <v>0</v>
      </c>
      <c r="AC56" s="21">
        <v>0</v>
      </c>
      <c r="AD56" s="21">
        <v>0</v>
      </c>
      <c r="AE56" s="21">
        <v>0</v>
      </c>
      <c r="AF56" s="21">
        <v>0</v>
      </c>
      <c r="AG56" s="21">
        <v>0</v>
      </c>
      <c r="AH56" s="21">
        <v>0</v>
      </c>
      <c r="AI56" s="21">
        <v>0</v>
      </c>
      <c r="AJ56" s="21">
        <v>0</v>
      </c>
      <c r="AK56" s="21">
        <v>0</v>
      </c>
      <c r="AL56" s="21">
        <v>0</v>
      </c>
      <c r="AM56" s="21">
        <v>0</v>
      </c>
      <c r="AN56" s="21">
        <v>0</v>
      </c>
      <c r="AO56" s="21">
        <v>0</v>
      </c>
      <c r="AP56" s="21">
        <v>0</v>
      </c>
      <c r="AQ56" s="21">
        <v>0</v>
      </c>
      <c r="AR56" s="21">
        <v>0</v>
      </c>
      <c r="AS56" s="21">
        <v>0</v>
      </c>
      <c r="AT56" s="21">
        <v>0</v>
      </c>
      <c r="AU56" s="21">
        <v>0</v>
      </c>
      <c r="AV56" s="21">
        <v>1.2</v>
      </c>
      <c r="AW56" s="21">
        <v>0</v>
      </c>
      <c r="AX56" s="21">
        <v>0</v>
      </c>
      <c r="AY56" s="21">
        <v>0</v>
      </c>
      <c r="AZ56" s="21">
        <v>0</v>
      </c>
      <c r="BA56" s="21">
        <v>0</v>
      </c>
      <c r="BB56" s="21">
        <v>0</v>
      </c>
      <c r="BC56" s="21">
        <v>0</v>
      </c>
      <c r="BD56" s="21">
        <v>0</v>
      </c>
      <c r="BE56" s="21">
        <v>0</v>
      </c>
      <c r="BF56" s="21">
        <v>0</v>
      </c>
      <c r="BG56" s="21">
        <v>0</v>
      </c>
      <c r="BH56" s="21">
        <v>0</v>
      </c>
      <c r="BI56" s="21">
        <v>0</v>
      </c>
      <c r="BJ56" s="21">
        <v>0</v>
      </c>
      <c r="BK56" s="21">
        <v>0</v>
      </c>
      <c r="BL56" s="21">
        <v>0</v>
      </c>
      <c r="BM56" s="21">
        <v>0</v>
      </c>
      <c r="BN56" s="21">
        <v>0</v>
      </c>
      <c r="BO56" s="21">
        <v>0</v>
      </c>
      <c r="BP56" s="21">
        <v>0</v>
      </c>
      <c r="BQ56" s="21">
        <v>0</v>
      </c>
      <c r="BR56" s="21">
        <v>0</v>
      </c>
      <c r="BS56" s="21">
        <v>0</v>
      </c>
      <c r="BT56" s="21">
        <v>0</v>
      </c>
      <c r="BU56" s="21">
        <v>0</v>
      </c>
      <c r="BV56" s="21">
        <v>0</v>
      </c>
      <c r="BW56" s="21">
        <v>0</v>
      </c>
      <c r="BX56" s="21">
        <v>1.2</v>
      </c>
      <c r="BY56" s="21">
        <v>0</v>
      </c>
      <c r="BZ56" s="21">
        <v>0</v>
      </c>
      <c r="CA56" s="21">
        <v>0</v>
      </c>
      <c r="CB56" s="21">
        <v>0</v>
      </c>
      <c r="CC56" s="21">
        <v>0</v>
      </c>
      <c r="CD56" s="21">
        <v>0</v>
      </c>
      <c r="CE56" s="21">
        <v>0</v>
      </c>
      <c r="CF56" s="21">
        <v>0</v>
      </c>
      <c r="CG56" s="21">
        <v>0</v>
      </c>
      <c r="CH56" s="21">
        <v>0</v>
      </c>
      <c r="CI56" s="21">
        <v>0</v>
      </c>
      <c r="CJ56" s="98" t="s">
        <v>586</v>
      </c>
    </row>
    <row r="57" spans="1:88" ht="78.75">
      <c r="A57" s="29" t="s">
        <v>755</v>
      </c>
      <c r="B57" s="277" t="s">
        <v>704</v>
      </c>
      <c r="C57" s="52" t="s">
        <v>787</v>
      </c>
      <c r="D57" s="21">
        <v>0</v>
      </c>
      <c r="E57" s="21">
        <v>0</v>
      </c>
      <c r="F57" s="21">
        <v>2.1</v>
      </c>
      <c r="G57" s="21">
        <v>0</v>
      </c>
      <c r="H57" s="21">
        <v>0</v>
      </c>
      <c r="I57" s="21">
        <v>0</v>
      </c>
      <c r="J57" s="21">
        <v>0</v>
      </c>
      <c r="K57" s="21">
        <v>0</v>
      </c>
      <c r="L57" s="21">
        <v>0</v>
      </c>
      <c r="M57" s="21">
        <v>0</v>
      </c>
      <c r="N57" s="21">
        <v>0</v>
      </c>
      <c r="O57" s="21">
        <v>0</v>
      </c>
      <c r="P57" s="21">
        <v>0</v>
      </c>
      <c r="Q57" s="21">
        <v>0</v>
      </c>
      <c r="R57" s="21">
        <v>0</v>
      </c>
      <c r="S57" s="21">
        <v>0</v>
      </c>
      <c r="T57" s="21">
        <v>0</v>
      </c>
      <c r="U57" s="21">
        <v>0</v>
      </c>
      <c r="V57" s="21">
        <v>0</v>
      </c>
      <c r="W57" s="21">
        <v>0</v>
      </c>
      <c r="X57" s="21">
        <v>0</v>
      </c>
      <c r="Y57" s="21">
        <v>0</v>
      </c>
      <c r="Z57" s="21">
        <v>0</v>
      </c>
      <c r="AA57" s="21">
        <v>0</v>
      </c>
      <c r="AB57" s="21">
        <v>0</v>
      </c>
      <c r="AC57" s="21">
        <v>0</v>
      </c>
      <c r="AD57" s="21">
        <v>0</v>
      </c>
      <c r="AE57" s="21">
        <v>0</v>
      </c>
      <c r="AF57" s="21">
        <v>0</v>
      </c>
      <c r="AG57" s="21">
        <v>0</v>
      </c>
      <c r="AH57" s="21">
        <v>0</v>
      </c>
      <c r="AI57" s="21">
        <v>0</v>
      </c>
      <c r="AJ57" s="21">
        <v>0</v>
      </c>
      <c r="AK57" s="21">
        <v>0</v>
      </c>
      <c r="AL57" s="21">
        <v>0</v>
      </c>
      <c r="AM57" s="21">
        <v>0</v>
      </c>
      <c r="AN57" s="21">
        <v>0</v>
      </c>
      <c r="AO57" s="21">
        <v>0</v>
      </c>
      <c r="AP57" s="21">
        <v>0</v>
      </c>
      <c r="AQ57" s="21">
        <v>0</v>
      </c>
      <c r="AR57" s="21">
        <v>0</v>
      </c>
      <c r="AS57" s="21">
        <v>0</v>
      </c>
      <c r="AT57" s="21">
        <v>0</v>
      </c>
      <c r="AU57" s="21">
        <v>0</v>
      </c>
      <c r="AV57" s="21">
        <v>0</v>
      </c>
      <c r="AW57" s="21">
        <v>0</v>
      </c>
      <c r="AX57" s="21">
        <v>0</v>
      </c>
      <c r="AY57" s="21">
        <v>0</v>
      </c>
      <c r="AZ57" s="21">
        <v>0</v>
      </c>
      <c r="BA57" s="21">
        <v>0</v>
      </c>
      <c r="BB57" s="21">
        <v>0</v>
      </c>
      <c r="BC57" s="21">
        <v>0</v>
      </c>
      <c r="BD57" s="21">
        <v>0</v>
      </c>
      <c r="BE57" s="21">
        <v>0</v>
      </c>
      <c r="BF57" s="21">
        <v>0</v>
      </c>
      <c r="BG57" s="21">
        <v>0</v>
      </c>
      <c r="BH57" s="21">
        <v>0</v>
      </c>
      <c r="BI57" s="21">
        <v>0</v>
      </c>
      <c r="BJ57" s="21">
        <v>2.1</v>
      </c>
      <c r="BK57" s="21">
        <v>0</v>
      </c>
      <c r="BL57" s="21">
        <v>0</v>
      </c>
      <c r="BM57" s="21">
        <v>0</v>
      </c>
      <c r="BN57" s="21">
        <v>0</v>
      </c>
      <c r="BO57" s="21">
        <v>0</v>
      </c>
      <c r="BP57" s="21">
        <v>0</v>
      </c>
      <c r="BQ57" s="21">
        <v>0</v>
      </c>
      <c r="BR57" s="21">
        <v>0</v>
      </c>
      <c r="BS57" s="21">
        <v>0</v>
      </c>
      <c r="BT57" s="21">
        <v>0</v>
      </c>
      <c r="BU57" s="21">
        <v>0</v>
      </c>
      <c r="BV57" s="21">
        <v>0</v>
      </c>
      <c r="BW57" s="21">
        <v>0</v>
      </c>
      <c r="BX57" s="21">
        <v>2.1</v>
      </c>
      <c r="BY57" s="21">
        <v>0</v>
      </c>
      <c r="BZ57" s="21">
        <v>0</v>
      </c>
      <c r="CA57" s="21">
        <v>0</v>
      </c>
      <c r="CB57" s="21">
        <v>0</v>
      </c>
      <c r="CC57" s="21">
        <v>0</v>
      </c>
      <c r="CD57" s="21">
        <v>0</v>
      </c>
      <c r="CE57" s="21">
        <v>0</v>
      </c>
      <c r="CF57" s="21">
        <v>0</v>
      </c>
      <c r="CG57" s="21">
        <v>0</v>
      </c>
      <c r="CH57" s="21">
        <v>0</v>
      </c>
      <c r="CI57" s="21">
        <v>0</v>
      </c>
      <c r="CJ57" s="98" t="s">
        <v>586</v>
      </c>
    </row>
    <row r="58" spans="1:88" ht="63">
      <c r="A58" s="29" t="s">
        <v>756</v>
      </c>
      <c r="B58" s="272" t="s">
        <v>706</v>
      </c>
      <c r="C58" s="52" t="s">
        <v>788</v>
      </c>
      <c r="D58" s="21">
        <v>0</v>
      </c>
      <c r="E58" s="21">
        <v>0</v>
      </c>
      <c r="F58" s="21">
        <v>0.35</v>
      </c>
      <c r="G58" s="21">
        <v>0</v>
      </c>
      <c r="H58" s="21">
        <v>0</v>
      </c>
      <c r="I58" s="21">
        <v>0</v>
      </c>
      <c r="J58" s="21">
        <v>0</v>
      </c>
      <c r="K58" s="21">
        <v>0</v>
      </c>
      <c r="L58" s="21">
        <v>0</v>
      </c>
      <c r="M58" s="21">
        <v>0</v>
      </c>
      <c r="N58" s="21">
        <v>0</v>
      </c>
      <c r="O58" s="21">
        <v>0</v>
      </c>
      <c r="P58" s="21">
        <v>0</v>
      </c>
      <c r="Q58" s="21">
        <v>0</v>
      </c>
      <c r="R58" s="21">
        <v>0</v>
      </c>
      <c r="S58" s="21">
        <v>0</v>
      </c>
      <c r="T58" s="21">
        <v>0</v>
      </c>
      <c r="U58" s="21">
        <v>0</v>
      </c>
      <c r="V58" s="21">
        <v>0</v>
      </c>
      <c r="W58" s="21">
        <v>0</v>
      </c>
      <c r="X58" s="21">
        <v>0</v>
      </c>
      <c r="Y58" s="21">
        <v>0</v>
      </c>
      <c r="Z58" s="21">
        <v>0</v>
      </c>
      <c r="AA58" s="21">
        <v>0</v>
      </c>
      <c r="AB58" s="21">
        <v>0</v>
      </c>
      <c r="AC58" s="21">
        <v>0</v>
      </c>
      <c r="AD58" s="21">
        <v>0</v>
      </c>
      <c r="AE58" s="21">
        <v>0</v>
      </c>
      <c r="AF58" s="21">
        <v>0</v>
      </c>
      <c r="AG58" s="21">
        <v>0</v>
      </c>
      <c r="AH58" s="21">
        <v>0</v>
      </c>
      <c r="AI58" s="21">
        <v>0</v>
      </c>
      <c r="AJ58" s="21">
        <v>0</v>
      </c>
      <c r="AK58" s="21">
        <v>0</v>
      </c>
      <c r="AL58" s="21">
        <v>0</v>
      </c>
      <c r="AM58" s="21">
        <v>0</v>
      </c>
      <c r="AN58" s="21">
        <v>0</v>
      </c>
      <c r="AO58" s="21">
        <v>0</v>
      </c>
      <c r="AP58" s="21">
        <v>0</v>
      </c>
      <c r="AQ58" s="21">
        <v>0</v>
      </c>
      <c r="AR58" s="21">
        <v>0</v>
      </c>
      <c r="AS58" s="21">
        <v>0</v>
      </c>
      <c r="AT58" s="21">
        <v>0</v>
      </c>
      <c r="AU58" s="21">
        <v>0</v>
      </c>
      <c r="AV58" s="21">
        <v>0</v>
      </c>
      <c r="AW58" s="21">
        <v>0</v>
      </c>
      <c r="AX58" s="21">
        <v>0</v>
      </c>
      <c r="AY58" s="21">
        <v>0</v>
      </c>
      <c r="AZ58" s="21">
        <v>0</v>
      </c>
      <c r="BA58" s="21">
        <v>0</v>
      </c>
      <c r="BB58" s="21">
        <v>0</v>
      </c>
      <c r="BC58" s="21">
        <v>0</v>
      </c>
      <c r="BD58" s="21">
        <v>0</v>
      </c>
      <c r="BE58" s="21">
        <v>0</v>
      </c>
      <c r="BF58" s="21">
        <v>0</v>
      </c>
      <c r="BG58" s="21">
        <v>0</v>
      </c>
      <c r="BH58" s="21">
        <v>0</v>
      </c>
      <c r="BI58" s="21">
        <v>0</v>
      </c>
      <c r="BJ58" s="21">
        <v>0.35</v>
      </c>
      <c r="BK58" s="21">
        <v>0</v>
      </c>
      <c r="BL58" s="21">
        <v>0</v>
      </c>
      <c r="BM58" s="21">
        <v>0</v>
      </c>
      <c r="BN58" s="21">
        <v>0</v>
      </c>
      <c r="BO58" s="21">
        <v>0</v>
      </c>
      <c r="BP58" s="21">
        <v>0</v>
      </c>
      <c r="BQ58" s="21">
        <v>0</v>
      </c>
      <c r="BR58" s="21">
        <v>0</v>
      </c>
      <c r="BS58" s="21">
        <v>0</v>
      </c>
      <c r="BT58" s="21">
        <v>0</v>
      </c>
      <c r="BU58" s="21">
        <v>0</v>
      </c>
      <c r="BV58" s="21">
        <v>0</v>
      </c>
      <c r="BW58" s="21">
        <v>0</v>
      </c>
      <c r="BX58" s="21">
        <v>0.35</v>
      </c>
      <c r="BY58" s="21">
        <v>0</v>
      </c>
      <c r="BZ58" s="21">
        <v>0</v>
      </c>
      <c r="CA58" s="21">
        <v>0</v>
      </c>
      <c r="CB58" s="21">
        <v>0</v>
      </c>
      <c r="CC58" s="21">
        <v>0</v>
      </c>
      <c r="CD58" s="21">
        <v>0</v>
      </c>
      <c r="CE58" s="21">
        <v>0</v>
      </c>
      <c r="CF58" s="21">
        <v>0</v>
      </c>
      <c r="CG58" s="21">
        <v>0</v>
      </c>
      <c r="CH58" s="21">
        <v>0</v>
      </c>
      <c r="CI58" s="21">
        <v>0</v>
      </c>
      <c r="CJ58" s="98" t="s">
        <v>586</v>
      </c>
    </row>
    <row r="59" spans="1:88">
      <c r="A59" s="174"/>
      <c r="B59" s="191" t="s">
        <v>663</v>
      </c>
      <c r="C59" s="229" t="s">
        <v>586</v>
      </c>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98" t="s">
        <v>586</v>
      </c>
    </row>
    <row r="60" spans="1:88" ht="78.75">
      <c r="A60" s="176" t="s">
        <v>504</v>
      </c>
      <c r="B60" s="177" t="s">
        <v>681</v>
      </c>
      <c r="C60" s="229" t="s">
        <v>586</v>
      </c>
      <c r="D60" s="280">
        <f>D61+D65</f>
        <v>0</v>
      </c>
      <c r="E60" s="21">
        <f t="shared" ref="E60:BP60" si="26">E61+E65</f>
        <v>0</v>
      </c>
      <c r="F60" s="280">
        <f t="shared" si="26"/>
        <v>5.24</v>
      </c>
      <c r="G60" s="21">
        <f t="shared" si="26"/>
        <v>0</v>
      </c>
      <c r="H60" s="21">
        <f t="shared" si="26"/>
        <v>0</v>
      </c>
      <c r="I60" s="21">
        <f t="shared" si="26"/>
        <v>0</v>
      </c>
      <c r="J60" s="21">
        <f t="shared" si="26"/>
        <v>1</v>
      </c>
      <c r="K60" s="21">
        <f t="shared" si="26"/>
        <v>0</v>
      </c>
      <c r="L60" s="21">
        <f t="shared" si="26"/>
        <v>0</v>
      </c>
      <c r="M60" s="21">
        <f t="shared" si="26"/>
        <v>0</v>
      </c>
      <c r="N60" s="21">
        <f t="shared" si="26"/>
        <v>0</v>
      </c>
      <c r="O60" s="21">
        <f t="shared" si="26"/>
        <v>0</v>
      </c>
      <c r="P60" s="21">
        <f t="shared" si="26"/>
        <v>0</v>
      </c>
      <c r="Q60" s="21">
        <f t="shared" si="26"/>
        <v>0</v>
      </c>
      <c r="R60" s="21">
        <f t="shared" si="26"/>
        <v>0</v>
      </c>
      <c r="S60" s="21">
        <f t="shared" si="26"/>
        <v>0</v>
      </c>
      <c r="T60" s="21">
        <f t="shared" si="26"/>
        <v>0</v>
      </c>
      <c r="U60" s="21">
        <f t="shared" si="26"/>
        <v>0</v>
      </c>
      <c r="V60" s="21">
        <f t="shared" si="26"/>
        <v>0</v>
      </c>
      <c r="W60" s="21">
        <f t="shared" si="26"/>
        <v>0</v>
      </c>
      <c r="X60" s="21">
        <f t="shared" si="26"/>
        <v>0</v>
      </c>
      <c r="Y60" s="21">
        <f t="shared" si="26"/>
        <v>0</v>
      </c>
      <c r="Z60" s="21">
        <f t="shared" si="26"/>
        <v>0</v>
      </c>
      <c r="AA60" s="21">
        <f t="shared" si="26"/>
        <v>0</v>
      </c>
      <c r="AB60" s="21">
        <f t="shared" si="26"/>
        <v>0</v>
      </c>
      <c r="AC60" s="21">
        <f t="shared" si="26"/>
        <v>0</v>
      </c>
      <c r="AD60" s="21">
        <f t="shared" si="26"/>
        <v>0</v>
      </c>
      <c r="AE60" s="21">
        <f t="shared" si="26"/>
        <v>0</v>
      </c>
      <c r="AF60" s="281">
        <f t="shared" si="26"/>
        <v>0</v>
      </c>
      <c r="AG60" s="21">
        <f t="shared" si="26"/>
        <v>0</v>
      </c>
      <c r="AH60" s="21">
        <f t="shared" si="26"/>
        <v>0</v>
      </c>
      <c r="AI60" s="21">
        <f t="shared" si="26"/>
        <v>0</v>
      </c>
      <c r="AJ60" s="21">
        <f t="shared" si="26"/>
        <v>0</v>
      </c>
      <c r="AK60" s="21">
        <f t="shared" si="26"/>
        <v>0</v>
      </c>
      <c r="AL60" s="21">
        <f t="shared" si="26"/>
        <v>1</v>
      </c>
      <c r="AM60" s="21">
        <f t="shared" si="26"/>
        <v>0</v>
      </c>
      <c r="AN60" s="21">
        <f t="shared" si="26"/>
        <v>0</v>
      </c>
      <c r="AO60" s="21">
        <f t="shared" si="26"/>
        <v>0</v>
      </c>
      <c r="AP60" s="21">
        <f t="shared" si="26"/>
        <v>0</v>
      </c>
      <c r="AQ60" s="21">
        <f t="shared" si="26"/>
        <v>0</v>
      </c>
      <c r="AR60" s="21">
        <f t="shared" si="26"/>
        <v>0</v>
      </c>
      <c r="AS60" s="21">
        <f t="shared" si="26"/>
        <v>0</v>
      </c>
      <c r="AT60" s="21">
        <f t="shared" si="26"/>
        <v>0</v>
      </c>
      <c r="AU60" s="21">
        <f t="shared" si="26"/>
        <v>0</v>
      </c>
      <c r="AV60" s="280">
        <f t="shared" si="26"/>
        <v>2.62</v>
      </c>
      <c r="AW60" s="21">
        <f t="shared" si="26"/>
        <v>0</v>
      </c>
      <c r="AX60" s="21">
        <f t="shared" si="26"/>
        <v>0</v>
      </c>
      <c r="AY60" s="21">
        <f t="shared" si="26"/>
        <v>0</v>
      </c>
      <c r="AZ60" s="21">
        <f t="shared" si="26"/>
        <v>0</v>
      </c>
      <c r="BA60" s="21">
        <f t="shared" si="26"/>
        <v>0</v>
      </c>
      <c r="BB60" s="21">
        <f t="shared" si="26"/>
        <v>0</v>
      </c>
      <c r="BC60" s="21">
        <f t="shared" si="26"/>
        <v>0</v>
      </c>
      <c r="BD60" s="21">
        <f t="shared" si="26"/>
        <v>0</v>
      </c>
      <c r="BE60" s="21">
        <f t="shared" si="26"/>
        <v>0</v>
      </c>
      <c r="BF60" s="21">
        <f t="shared" si="26"/>
        <v>0</v>
      </c>
      <c r="BG60" s="21">
        <f t="shared" si="26"/>
        <v>0</v>
      </c>
      <c r="BH60" s="21">
        <f t="shared" si="26"/>
        <v>0</v>
      </c>
      <c r="BI60" s="21">
        <f t="shared" si="26"/>
        <v>0</v>
      </c>
      <c r="BJ60" s="280">
        <f t="shared" si="26"/>
        <v>2.62</v>
      </c>
      <c r="BK60" s="21">
        <f t="shared" si="26"/>
        <v>0</v>
      </c>
      <c r="BL60" s="21">
        <f t="shared" si="26"/>
        <v>0</v>
      </c>
      <c r="BM60" s="21">
        <f t="shared" si="26"/>
        <v>0</v>
      </c>
      <c r="BN60" s="21">
        <f t="shared" si="26"/>
        <v>0</v>
      </c>
      <c r="BO60" s="21">
        <f t="shared" si="26"/>
        <v>0</v>
      </c>
      <c r="BP60" s="21">
        <f t="shared" si="26"/>
        <v>0</v>
      </c>
      <c r="BQ60" s="21">
        <f t="shared" ref="BQ60:CI60" si="27">BQ61+BQ65</f>
        <v>0</v>
      </c>
      <c r="BR60" s="21">
        <f t="shared" si="27"/>
        <v>0</v>
      </c>
      <c r="BS60" s="21">
        <f t="shared" si="27"/>
        <v>0</v>
      </c>
      <c r="BT60" s="21">
        <f t="shared" si="27"/>
        <v>0</v>
      </c>
      <c r="BU60" s="21">
        <f t="shared" si="27"/>
        <v>0</v>
      </c>
      <c r="BV60" s="280">
        <f t="shared" si="27"/>
        <v>0</v>
      </c>
      <c r="BW60" s="21">
        <f t="shared" si="27"/>
        <v>0</v>
      </c>
      <c r="BX60" s="280">
        <f t="shared" si="27"/>
        <v>5.24</v>
      </c>
      <c r="BY60" s="21">
        <f t="shared" si="27"/>
        <v>0</v>
      </c>
      <c r="BZ60" s="21">
        <f t="shared" si="27"/>
        <v>0</v>
      </c>
      <c r="CA60" s="21">
        <f t="shared" si="27"/>
        <v>0</v>
      </c>
      <c r="CB60" s="21">
        <f t="shared" si="27"/>
        <v>5.54</v>
      </c>
      <c r="CC60" s="21">
        <f t="shared" si="27"/>
        <v>0</v>
      </c>
      <c r="CD60" s="21">
        <f t="shared" si="27"/>
        <v>0</v>
      </c>
      <c r="CE60" s="21">
        <f t="shared" si="27"/>
        <v>0</v>
      </c>
      <c r="CF60" s="21">
        <f t="shared" si="27"/>
        <v>0</v>
      </c>
      <c r="CG60" s="21">
        <f t="shared" si="27"/>
        <v>0</v>
      </c>
      <c r="CH60" s="21">
        <f t="shared" si="27"/>
        <v>0</v>
      </c>
      <c r="CI60" s="21">
        <f t="shared" si="27"/>
        <v>0</v>
      </c>
      <c r="CJ60" s="98" t="s">
        <v>586</v>
      </c>
    </row>
    <row r="61" spans="1:88" ht="94.5">
      <c r="A61" s="176" t="s">
        <v>510</v>
      </c>
      <c r="B61" s="177" t="s">
        <v>682</v>
      </c>
      <c r="C61" s="229" t="s">
        <v>586</v>
      </c>
      <c r="D61" s="21">
        <f>D62</f>
        <v>0</v>
      </c>
      <c r="E61" s="21">
        <f t="shared" ref="E61:BP61" si="28">E62</f>
        <v>0</v>
      </c>
      <c r="F61" s="21">
        <f t="shared" si="28"/>
        <v>5.24</v>
      </c>
      <c r="G61" s="21">
        <f t="shared" si="28"/>
        <v>0</v>
      </c>
      <c r="H61" s="21">
        <f t="shared" si="28"/>
        <v>0</v>
      </c>
      <c r="I61" s="21">
        <f t="shared" si="28"/>
        <v>0</v>
      </c>
      <c r="J61" s="21">
        <f t="shared" si="28"/>
        <v>0</v>
      </c>
      <c r="K61" s="21">
        <f t="shared" si="28"/>
        <v>0</v>
      </c>
      <c r="L61" s="21">
        <f t="shared" si="28"/>
        <v>0</v>
      </c>
      <c r="M61" s="21">
        <f t="shared" si="28"/>
        <v>0</v>
      </c>
      <c r="N61" s="21">
        <f t="shared" si="28"/>
        <v>0</v>
      </c>
      <c r="O61" s="21">
        <f t="shared" si="28"/>
        <v>0</v>
      </c>
      <c r="P61" s="21">
        <f t="shared" si="28"/>
        <v>0</v>
      </c>
      <c r="Q61" s="21">
        <f t="shared" si="28"/>
        <v>0</v>
      </c>
      <c r="R61" s="21">
        <f t="shared" si="28"/>
        <v>0</v>
      </c>
      <c r="S61" s="21">
        <f t="shared" si="28"/>
        <v>0</v>
      </c>
      <c r="T61" s="21">
        <f t="shared" si="28"/>
        <v>0</v>
      </c>
      <c r="U61" s="21">
        <f t="shared" si="28"/>
        <v>0</v>
      </c>
      <c r="V61" s="21">
        <f t="shared" si="28"/>
        <v>0</v>
      </c>
      <c r="W61" s="21">
        <f t="shared" si="28"/>
        <v>0</v>
      </c>
      <c r="X61" s="21">
        <f t="shared" si="28"/>
        <v>0</v>
      </c>
      <c r="Y61" s="21">
        <f t="shared" si="28"/>
        <v>0</v>
      </c>
      <c r="Z61" s="21">
        <f t="shared" si="28"/>
        <v>0</v>
      </c>
      <c r="AA61" s="21">
        <f t="shared" si="28"/>
        <v>0</v>
      </c>
      <c r="AB61" s="21">
        <f t="shared" si="28"/>
        <v>0</v>
      </c>
      <c r="AC61" s="21">
        <f t="shared" si="28"/>
        <v>0</v>
      </c>
      <c r="AD61" s="21">
        <f t="shared" si="28"/>
        <v>0</v>
      </c>
      <c r="AE61" s="21">
        <f t="shared" si="28"/>
        <v>0</v>
      </c>
      <c r="AF61" s="21">
        <f t="shared" si="28"/>
        <v>0</v>
      </c>
      <c r="AG61" s="21">
        <f t="shared" si="28"/>
        <v>0</v>
      </c>
      <c r="AH61" s="21">
        <f t="shared" si="28"/>
        <v>0</v>
      </c>
      <c r="AI61" s="21">
        <f t="shared" si="28"/>
        <v>0</v>
      </c>
      <c r="AJ61" s="21">
        <f t="shared" si="28"/>
        <v>0</v>
      </c>
      <c r="AK61" s="21">
        <f t="shared" si="28"/>
        <v>0</v>
      </c>
      <c r="AL61" s="21">
        <f t="shared" si="28"/>
        <v>0</v>
      </c>
      <c r="AM61" s="21">
        <f t="shared" si="28"/>
        <v>0</v>
      </c>
      <c r="AN61" s="21">
        <f t="shared" si="28"/>
        <v>0</v>
      </c>
      <c r="AO61" s="21">
        <f t="shared" si="28"/>
        <v>0</v>
      </c>
      <c r="AP61" s="21">
        <f t="shared" si="28"/>
        <v>0</v>
      </c>
      <c r="AQ61" s="21">
        <f t="shared" si="28"/>
        <v>0</v>
      </c>
      <c r="AR61" s="21">
        <f t="shared" si="28"/>
        <v>0</v>
      </c>
      <c r="AS61" s="21">
        <f t="shared" si="28"/>
        <v>0</v>
      </c>
      <c r="AT61" s="21">
        <f t="shared" si="28"/>
        <v>0</v>
      </c>
      <c r="AU61" s="21">
        <f t="shared" si="28"/>
        <v>0</v>
      </c>
      <c r="AV61" s="21">
        <f t="shared" si="28"/>
        <v>2.62</v>
      </c>
      <c r="AW61" s="21">
        <f t="shared" si="28"/>
        <v>0</v>
      </c>
      <c r="AX61" s="21">
        <f t="shared" si="28"/>
        <v>0</v>
      </c>
      <c r="AY61" s="21">
        <f t="shared" si="28"/>
        <v>0</v>
      </c>
      <c r="AZ61" s="21">
        <f t="shared" si="28"/>
        <v>0</v>
      </c>
      <c r="BA61" s="21">
        <f t="shared" si="28"/>
        <v>0</v>
      </c>
      <c r="BB61" s="21">
        <f t="shared" si="28"/>
        <v>0</v>
      </c>
      <c r="BC61" s="21">
        <f t="shared" si="28"/>
        <v>0</v>
      </c>
      <c r="BD61" s="21">
        <f t="shared" si="28"/>
        <v>0</v>
      </c>
      <c r="BE61" s="21">
        <f t="shared" si="28"/>
        <v>0</v>
      </c>
      <c r="BF61" s="21">
        <f t="shared" si="28"/>
        <v>0</v>
      </c>
      <c r="BG61" s="21">
        <f t="shared" si="28"/>
        <v>0</v>
      </c>
      <c r="BH61" s="21">
        <f t="shared" si="28"/>
        <v>0</v>
      </c>
      <c r="BI61" s="21">
        <f t="shared" si="28"/>
        <v>0</v>
      </c>
      <c r="BJ61" s="21">
        <f t="shared" si="28"/>
        <v>2.62</v>
      </c>
      <c r="BK61" s="21">
        <f t="shared" si="28"/>
        <v>0</v>
      </c>
      <c r="BL61" s="21">
        <f t="shared" si="28"/>
        <v>0</v>
      </c>
      <c r="BM61" s="21">
        <f t="shared" si="28"/>
        <v>0</v>
      </c>
      <c r="BN61" s="21">
        <f t="shared" si="28"/>
        <v>0</v>
      </c>
      <c r="BO61" s="21">
        <f t="shared" si="28"/>
        <v>0</v>
      </c>
      <c r="BP61" s="21">
        <f t="shared" si="28"/>
        <v>0</v>
      </c>
      <c r="BQ61" s="21">
        <f t="shared" ref="BQ61:CI61" si="29">BQ62</f>
        <v>0</v>
      </c>
      <c r="BR61" s="21">
        <f t="shared" si="29"/>
        <v>0</v>
      </c>
      <c r="BS61" s="21">
        <f t="shared" si="29"/>
        <v>0</v>
      </c>
      <c r="BT61" s="21">
        <f t="shared" si="29"/>
        <v>0</v>
      </c>
      <c r="BU61" s="21">
        <f t="shared" si="29"/>
        <v>0</v>
      </c>
      <c r="BV61" s="21">
        <f t="shared" si="29"/>
        <v>0</v>
      </c>
      <c r="BW61" s="21">
        <f t="shared" si="29"/>
        <v>0</v>
      </c>
      <c r="BX61" s="21">
        <f t="shared" si="29"/>
        <v>5.24</v>
      </c>
      <c r="BY61" s="21">
        <f t="shared" si="29"/>
        <v>0</v>
      </c>
      <c r="BZ61" s="21">
        <f t="shared" si="29"/>
        <v>0</v>
      </c>
      <c r="CA61" s="21">
        <f t="shared" si="29"/>
        <v>0</v>
      </c>
      <c r="CB61" s="21">
        <f t="shared" si="29"/>
        <v>0</v>
      </c>
      <c r="CC61" s="21">
        <f t="shared" si="29"/>
        <v>0</v>
      </c>
      <c r="CD61" s="21">
        <f t="shared" si="29"/>
        <v>0</v>
      </c>
      <c r="CE61" s="21">
        <f t="shared" si="29"/>
        <v>0</v>
      </c>
      <c r="CF61" s="21">
        <f t="shared" si="29"/>
        <v>0</v>
      </c>
      <c r="CG61" s="21">
        <f t="shared" si="29"/>
        <v>0</v>
      </c>
      <c r="CH61" s="21">
        <f t="shared" si="29"/>
        <v>0</v>
      </c>
      <c r="CI61" s="21">
        <f t="shared" si="29"/>
        <v>0</v>
      </c>
      <c r="CJ61" s="98" t="s">
        <v>586</v>
      </c>
    </row>
    <row r="62" spans="1:88" ht="47.25">
      <c r="A62" s="176" t="s">
        <v>560</v>
      </c>
      <c r="B62" s="177" t="s">
        <v>683</v>
      </c>
      <c r="C62" s="229" t="s">
        <v>586</v>
      </c>
      <c r="D62" s="21">
        <f>SUM(D63:D64)</f>
        <v>0</v>
      </c>
      <c r="E62" s="21">
        <f t="shared" ref="E62:BP62" si="30">SUM(E63:E64)</f>
        <v>0</v>
      </c>
      <c r="F62" s="21">
        <f t="shared" si="30"/>
        <v>5.24</v>
      </c>
      <c r="G62" s="21">
        <f t="shared" si="30"/>
        <v>0</v>
      </c>
      <c r="H62" s="21">
        <f t="shared" si="30"/>
        <v>0</v>
      </c>
      <c r="I62" s="21">
        <f t="shared" si="30"/>
        <v>0</v>
      </c>
      <c r="J62" s="21">
        <f t="shared" si="30"/>
        <v>0</v>
      </c>
      <c r="K62" s="21">
        <f t="shared" si="30"/>
        <v>0</v>
      </c>
      <c r="L62" s="21">
        <f t="shared" si="30"/>
        <v>0</v>
      </c>
      <c r="M62" s="21">
        <f t="shared" si="30"/>
        <v>0</v>
      </c>
      <c r="N62" s="21">
        <f t="shared" si="30"/>
        <v>0</v>
      </c>
      <c r="O62" s="21">
        <f t="shared" si="30"/>
        <v>0</v>
      </c>
      <c r="P62" s="21">
        <f t="shared" si="30"/>
        <v>0</v>
      </c>
      <c r="Q62" s="21">
        <f t="shared" si="30"/>
        <v>0</v>
      </c>
      <c r="R62" s="21">
        <f t="shared" si="30"/>
        <v>0</v>
      </c>
      <c r="S62" s="21">
        <f t="shared" si="30"/>
        <v>0</v>
      </c>
      <c r="T62" s="21">
        <f t="shared" si="30"/>
        <v>0</v>
      </c>
      <c r="U62" s="21">
        <f t="shared" si="30"/>
        <v>0</v>
      </c>
      <c r="V62" s="21">
        <f t="shared" si="30"/>
        <v>0</v>
      </c>
      <c r="W62" s="21">
        <f t="shared" si="30"/>
        <v>0</v>
      </c>
      <c r="X62" s="21">
        <f t="shared" si="30"/>
        <v>0</v>
      </c>
      <c r="Y62" s="21">
        <f t="shared" si="30"/>
        <v>0</v>
      </c>
      <c r="Z62" s="21">
        <f t="shared" si="30"/>
        <v>0</v>
      </c>
      <c r="AA62" s="21">
        <f t="shared" si="30"/>
        <v>0</v>
      </c>
      <c r="AB62" s="21">
        <f t="shared" si="30"/>
        <v>0</v>
      </c>
      <c r="AC62" s="21">
        <f t="shared" si="30"/>
        <v>0</v>
      </c>
      <c r="AD62" s="21">
        <f t="shared" si="30"/>
        <v>0</v>
      </c>
      <c r="AE62" s="21">
        <f t="shared" si="30"/>
        <v>0</v>
      </c>
      <c r="AF62" s="21">
        <f t="shared" si="30"/>
        <v>0</v>
      </c>
      <c r="AG62" s="21">
        <f t="shared" si="30"/>
        <v>0</v>
      </c>
      <c r="AH62" s="21">
        <f t="shared" si="30"/>
        <v>0</v>
      </c>
      <c r="AI62" s="21">
        <f t="shared" si="30"/>
        <v>0</v>
      </c>
      <c r="AJ62" s="21">
        <f t="shared" si="30"/>
        <v>0</v>
      </c>
      <c r="AK62" s="21">
        <f t="shared" si="30"/>
        <v>0</v>
      </c>
      <c r="AL62" s="21">
        <f t="shared" si="30"/>
        <v>0</v>
      </c>
      <c r="AM62" s="21">
        <f t="shared" si="30"/>
        <v>0</v>
      </c>
      <c r="AN62" s="21">
        <f t="shared" si="30"/>
        <v>0</v>
      </c>
      <c r="AO62" s="21">
        <f t="shared" si="30"/>
        <v>0</v>
      </c>
      <c r="AP62" s="21">
        <f t="shared" si="30"/>
        <v>0</v>
      </c>
      <c r="AQ62" s="21">
        <f t="shared" si="30"/>
        <v>0</v>
      </c>
      <c r="AR62" s="21">
        <f t="shared" si="30"/>
        <v>0</v>
      </c>
      <c r="AS62" s="21">
        <f t="shared" si="30"/>
        <v>0</v>
      </c>
      <c r="AT62" s="21">
        <f t="shared" si="30"/>
        <v>0</v>
      </c>
      <c r="AU62" s="21">
        <f t="shared" si="30"/>
        <v>0</v>
      </c>
      <c r="AV62" s="21">
        <f t="shared" si="30"/>
        <v>2.62</v>
      </c>
      <c r="AW62" s="21">
        <f t="shared" si="30"/>
        <v>0</v>
      </c>
      <c r="AX62" s="21">
        <f t="shared" si="30"/>
        <v>0</v>
      </c>
      <c r="AY62" s="21">
        <f t="shared" si="30"/>
        <v>0</v>
      </c>
      <c r="AZ62" s="21">
        <f t="shared" si="30"/>
        <v>0</v>
      </c>
      <c r="BA62" s="21">
        <f t="shared" si="30"/>
        <v>0</v>
      </c>
      <c r="BB62" s="21">
        <f t="shared" si="30"/>
        <v>0</v>
      </c>
      <c r="BC62" s="21">
        <f t="shared" si="30"/>
        <v>0</v>
      </c>
      <c r="BD62" s="21">
        <f t="shared" si="30"/>
        <v>0</v>
      </c>
      <c r="BE62" s="21">
        <f t="shared" si="30"/>
        <v>0</v>
      </c>
      <c r="BF62" s="21">
        <f t="shared" si="30"/>
        <v>0</v>
      </c>
      <c r="BG62" s="21">
        <f t="shared" si="30"/>
        <v>0</v>
      </c>
      <c r="BH62" s="21">
        <f t="shared" si="30"/>
        <v>0</v>
      </c>
      <c r="BI62" s="21">
        <f t="shared" si="30"/>
        <v>0</v>
      </c>
      <c r="BJ62" s="21">
        <f t="shared" si="30"/>
        <v>2.62</v>
      </c>
      <c r="BK62" s="21">
        <f t="shared" si="30"/>
        <v>0</v>
      </c>
      <c r="BL62" s="21">
        <f t="shared" si="30"/>
        <v>0</v>
      </c>
      <c r="BM62" s="21">
        <f t="shared" si="30"/>
        <v>0</v>
      </c>
      <c r="BN62" s="21">
        <f t="shared" si="30"/>
        <v>0</v>
      </c>
      <c r="BO62" s="21">
        <f t="shared" si="30"/>
        <v>0</v>
      </c>
      <c r="BP62" s="21">
        <f t="shared" si="30"/>
        <v>0</v>
      </c>
      <c r="BQ62" s="21">
        <f t="shared" ref="BQ62:CI62" si="31">SUM(BQ63:BQ64)</f>
        <v>0</v>
      </c>
      <c r="BR62" s="21">
        <f t="shared" si="31"/>
        <v>0</v>
      </c>
      <c r="BS62" s="21">
        <f t="shared" si="31"/>
        <v>0</v>
      </c>
      <c r="BT62" s="21">
        <f t="shared" si="31"/>
        <v>0</v>
      </c>
      <c r="BU62" s="21">
        <f t="shared" si="31"/>
        <v>0</v>
      </c>
      <c r="BV62" s="21">
        <f t="shared" si="31"/>
        <v>0</v>
      </c>
      <c r="BW62" s="21">
        <f t="shared" si="31"/>
        <v>0</v>
      </c>
      <c r="BX62" s="21">
        <f t="shared" si="31"/>
        <v>5.24</v>
      </c>
      <c r="BY62" s="21">
        <f t="shared" si="31"/>
        <v>0</v>
      </c>
      <c r="BZ62" s="21">
        <f t="shared" si="31"/>
        <v>0</v>
      </c>
      <c r="CA62" s="21">
        <f t="shared" si="31"/>
        <v>0</v>
      </c>
      <c r="CB62" s="21">
        <f t="shared" si="31"/>
        <v>0</v>
      </c>
      <c r="CC62" s="21">
        <f t="shared" si="31"/>
        <v>0</v>
      </c>
      <c r="CD62" s="21">
        <f t="shared" si="31"/>
        <v>0</v>
      </c>
      <c r="CE62" s="21">
        <f t="shared" si="31"/>
        <v>0</v>
      </c>
      <c r="CF62" s="21">
        <f t="shared" si="31"/>
        <v>0</v>
      </c>
      <c r="CG62" s="21">
        <f t="shared" si="31"/>
        <v>0</v>
      </c>
      <c r="CH62" s="21">
        <f t="shared" si="31"/>
        <v>0</v>
      </c>
      <c r="CI62" s="21">
        <f t="shared" si="31"/>
        <v>0</v>
      </c>
      <c r="CJ62" s="98" t="s">
        <v>586</v>
      </c>
    </row>
    <row r="63" spans="1:88" ht="63">
      <c r="A63" s="29" t="s">
        <v>753</v>
      </c>
      <c r="B63" s="186" t="s">
        <v>707</v>
      </c>
      <c r="C63" s="52" t="s">
        <v>789</v>
      </c>
      <c r="D63" s="21">
        <v>0</v>
      </c>
      <c r="E63" s="21">
        <v>0</v>
      </c>
      <c r="F63" s="21">
        <v>2.76</v>
      </c>
      <c r="G63" s="21">
        <v>0</v>
      </c>
      <c r="H63" s="21">
        <v>0</v>
      </c>
      <c r="I63" s="21">
        <v>0</v>
      </c>
      <c r="J63" s="21">
        <v>0</v>
      </c>
      <c r="K63" s="21">
        <v>0</v>
      </c>
      <c r="L63" s="21">
        <v>0</v>
      </c>
      <c r="M63" s="21">
        <v>0</v>
      </c>
      <c r="N63" s="21">
        <v>0</v>
      </c>
      <c r="O63" s="21">
        <v>0</v>
      </c>
      <c r="P63" s="21">
        <v>0</v>
      </c>
      <c r="Q63" s="21">
        <v>0</v>
      </c>
      <c r="R63" s="21">
        <v>0</v>
      </c>
      <c r="S63" s="21">
        <v>0</v>
      </c>
      <c r="T63" s="21">
        <v>0</v>
      </c>
      <c r="U63" s="21">
        <v>0</v>
      </c>
      <c r="V63" s="21">
        <v>0</v>
      </c>
      <c r="W63" s="21">
        <v>0</v>
      </c>
      <c r="X63" s="21">
        <v>0</v>
      </c>
      <c r="Y63" s="21">
        <v>0</v>
      </c>
      <c r="Z63" s="21">
        <v>0</v>
      </c>
      <c r="AA63" s="21">
        <v>0</v>
      </c>
      <c r="AB63" s="21">
        <v>0</v>
      </c>
      <c r="AC63" s="21">
        <v>0</v>
      </c>
      <c r="AD63" s="21">
        <v>0</v>
      </c>
      <c r="AE63" s="21">
        <v>0</v>
      </c>
      <c r="AF63" s="21">
        <v>0</v>
      </c>
      <c r="AG63" s="21">
        <v>0</v>
      </c>
      <c r="AH63" s="21">
        <v>0</v>
      </c>
      <c r="AI63" s="21">
        <v>0</v>
      </c>
      <c r="AJ63" s="21">
        <v>0</v>
      </c>
      <c r="AK63" s="21">
        <v>0</v>
      </c>
      <c r="AL63" s="21">
        <v>0</v>
      </c>
      <c r="AM63" s="21">
        <v>0</v>
      </c>
      <c r="AN63" s="21">
        <v>0</v>
      </c>
      <c r="AO63" s="21">
        <v>0</v>
      </c>
      <c r="AP63" s="21">
        <v>0</v>
      </c>
      <c r="AQ63" s="21">
        <v>0</v>
      </c>
      <c r="AR63" s="21">
        <v>0</v>
      </c>
      <c r="AS63" s="21">
        <v>0</v>
      </c>
      <c r="AT63" s="21">
        <v>0</v>
      </c>
      <c r="AU63" s="21">
        <v>0</v>
      </c>
      <c r="AV63" s="21">
        <v>1.38</v>
      </c>
      <c r="AW63" s="21">
        <v>0</v>
      </c>
      <c r="AX63" s="21">
        <v>0</v>
      </c>
      <c r="AY63" s="21">
        <v>0</v>
      </c>
      <c r="AZ63" s="21">
        <v>0</v>
      </c>
      <c r="BA63" s="21">
        <v>0</v>
      </c>
      <c r="BB63" s="21">
        <v>0</v>
      </c>
      <c r="BC63" s="21">
        <v>0</v>
      </c>
      <c r="BD63" s="21">
        <v>0</v>
      </c>
      <c r="BE63" s="21">
        <v>0</v>
      </c>
      <c r="BF63" s="21">
        <v>0</v>
      </c>
      <c r="BG63" s="21">
        <v>0</v>
      </c>
      <c r="BH63" s="21">
        <v>0</v>
      </c>
      <c r="BI63" s="21">
        <v>0</v>
      </c>
      <c r="BJ63" s="21">
        <v>1.38</v>
      </c>
      <c r="BK63" s="21">
        <v>0</v>
      </c>
      <c r="BL63" s="21">
        <v>0</v>
      </c>
      <c r="BM63" s="21">
        <v>0</v>
      </c>
      <c r="BN63" s="21">
        <v>0</v>
      </c>
      <c r="BO63" s="21">
        <v>0</v>
      </c>
      <c r="BP63" s="21">
        <v>0</v>
      </c>
      <c r="BQ63" s="21">
        <v>0</v>
      </c>
      <c r="BR63" s="21">
        <v>0</v>
      </c>
      <c r="BS63" s="21">
        <v>0</v>
      </c>
      <c r="BT63" s="21">
        <v>0</v>
      </c>
      <c r="BU63" s="21">
        <v>0</v>
      </c>
      <c r="BV63" s="21">
        <v>0</v>
      </c>
      <c r="BW63" s="21">
        <v>0</v>
      </c>
      <c r="BX63" s="21">
        <v>2.76</v>
      </c>
      <c r="BY63" s="21">
        <v>0</v>
      </c>
      <c r="BZ63" s="21">
        <v>0</v>
      </c>
      <c r="CA63" s="21">
        <v>0</v>
      </c>
      <c r="CB63" s="21">
        <v>0</v>
      </c>
      <c r="CC63" s="21">
        <v>0</v>
      </c>
      <c r="CD63" s="21">
        <v>0</v>
      </c>
      <c r="CE63" s="21">
        <v>0</v>
      </c>
      <c r="CF63" s="21">
        <v>0</v>
      </c>
      <c r="CG63" s="21">
        <v>0</v>
      </c>
      <c r="CH63" s="21">
        <v>0</v>
      </c>
      <c r="CI63" s="21">
        <v>0</v>
      </c>
      <c r="CJ63" s="98" t="s">
        <v>586</v>
      </c>
    </row>
    <row r="64" spans="1:88" ht="63">
      <c r="A64" s="29" t="s">
        <v>754</v>
      </c>
      <c r="B64" s="186" t="s">
        <v>708</v>
      </c>
      <c r="C64" s="52" t="s">
        <v>790</v>
      </c>
      <c r="D64" s="21">
        <v>0</v>
      </c>
      <c r="E64" s="21">
        <v>0</v>
      </c>
      <c r="F64" s="21">
        <v>2.48</v>
      </c>
      <c r="G64" s="21">
        <v>0</v>
      </c>
      <c r="H64" s="21">
        <v>0</v>
      </c>
      <c r="I64" s="21">
        <v>0</v>
      </c>
      <c r="J64" s="21">
        <v>0</v>
      </c>
      <c r="K64" s="21">
        <v>0</v>
      </c>
      <c r="L64" s="21">
        <v>0</v>
      </c>
      <c r="M64" s="21">
        <v>0</v>
      </c>
      <c r="N64" s="21">
        <v>0</v>
      </c>
      <c r="O64" s="21">
        <v>0</v>
      </c>
      <c r="P64" s="21">
        <v>0</v>
      </c>
      <c r="Q64" s="21">
        <v>0</v>
      </c>
      <c r="R64" s="21">
        <v>0</v>
      </c>
      <c r="S64" s="21">
        <v>0</v>
      </c>
      <c r="T64" s="21">
        <v>0</v>
      </c>
      <c r="U64" s="21">
        <v>0</v>
      </c>
      <c r="V64" s="21">
        <v>0</v>
      </c>
      <c r="W64" s="21">
        <v>0</v>
      </c>
      <c r="X64" s="21">
        <v>0</v>
      </c>
      <c r="Y64" s="21">
        <v>0</v>
      </c>
      <c r="Z64" s="21">
        <v>0</v>
      </c>
      <c r="AA64" s="21">
        <v>0</v>
      </c>
      <c r="AB64" s="21">
        <v>0</v>
      </c>
      <c r="AC64" s="21">
        <v>0</v>
      </c>
      <c r="AD64" s="21">
        <v>0</v>
      </c>
      <c r="AE64" s="21">
        <v>0</v>
      </c>
      <c r="AF64" s="21">
        <v>0</v>
      </c>
      <c r="AG64" s="21">
        <v>0</v>
      </c>
      <c r="AH64" s="21">
        <v>0</v>
      </c>
      <c r="AI64" s="21">
        <v>0</v>
      </c>
      <c r="AJ64" s="21">
        <v>0</v>
      </c>
      <c r="AK64" s="21">
        <v>0</v>
      </c>
      <c r="AL64" s="21">
        <v>0</v>
      </c>
      <c r="AM64" s="21">
        <v>0</v>
      </c>
      <c r="AN64" s="21">
        <v>0</v>
      </c>
      <c r="AO64" s="21">
        <v>0</v>
      </c>
      <c r="AP64" s="21">
        <v>0</v>
      </c>
      <c r="AQ64" s="21">
        <v>0</v>
      </c>
      <c r="AR64" s="21">
        <v>0</v>
      </c>
      <c r="AS64" s="21">
        <v>0</v>
      </c>
      <c r="AT64" s="21">
        <v>0</v>
      </c>
      <c r="AU64" s="21">
        <v>0</v>
      </c>
      <c r="AV64" s="21">
        <v>1.24</v>
      </c>
      <c r="AW64" s="21">
        <v>0</v>
      </c>
      <c r="AX64" s="21">
        <v>0</v>
      </c>
      <c r="AY64" s="21">
        <v>0</v>
      </c>
      <c r="AZ64" s="21">
        <v>0</v>
      </c>
      <c r="BA64" s="21">
        <v>0</v>
      </c>
      <c r="BB64" s="21">
        <v>0</v>
      </c>
      <c r="BC64" s="21">
        <v>0</v>
      </c>
      <c r="BD64" s="21">
        <v>0</v>
      </c>
      <c r="BE64" s="21">
        <v>0</v>
      </c>
      <c r="BF64" s="21">
        <v>0</v>
      </c>
      <c r="BG64" s="21">
        <v>0</v>
      </c>
      <c r="BH64" s="21">
        <v>0</v>
      </c>
      <c r="BI64" s="21">
        <v>0</v>
      </c>
      <c r="BJ64" s="21">
        <v>1.24</v>
      </c>
      <c r="BK64" s="21">
        <v>0</v>
      </c>
      <c r="BL64" s="21">
        <v>0</v>
      </c>
      <c r="BM64" s="21">
        <v>0</v>
      </c>
      <c r="BN64" s="21">
        <v>0</v>
      </c>
      <c r="BO64" s="21">
        <v>0</v>
      </c>
      <c r="BP64" s="21">
        <v>0</v>
      </c>
      <c r="BQ64" s="21">
        <v>0</v>
      </c>
      <c r="BR64" s="21">
        <v>0</v>
      </c>
      <c r="BS64" s="21">
        <v>0</v>
      </c>
      <c r="BT64" s="21">
        <v>0</v>
      </c>
      <c r="BU64" s="21">
        <v>0</v>
      </c>
      <c r="BV64" s="21">
        <v>0</v>
      </c>
      <c r="BW64" s="21">
        <v>0</v>
      </c>
      <c r="BX64" s="21">
        <v>2.48</v>
      </c>
      <c r="BY64" s="21">
        <v>0</v>
      </c>
      <c r="BZ64" s="21">
        <v>0</v>
      </c>
      <c r="CA64" s="21">
        <v>0</v>
      </c>
      <c r="CB64" s="21">
        <v>0</v>
      </c>
      <c r="CC64" s="21">
        <v>0</v>
      </c>
      <c r="CD64" s="21">
        <v>0</v>
      </c>
      <c r="CE64" s="21">
        <v>0</v>
      </c>
      <c r="CF64" s="21">
        <v>0</v>
      </c>
      <c r="CG64" s="21">
        <v>0</v>
      </c>
      <c r="CH64" s="21">
        <v>0</v>
      </c>
      <c r="CI64" s="21">
        <v>0</v>
      </c>
      <c r="CJ64" s="98" t="s">
        <v>586</v>
      </c>
    </row>
    <row r="65" spans="1:88" ht="63">
      <c r="A65" s="176" t="s">
        <v>511</v>
      </c>
      <c r="B65" s="177" t="s">
        <v>685</v>
      </c>
      <c r="C65" s="229" t="s">
        <v>586</v>
      </c>
      <c r="D65" s="21">
        <f>D66</f>
        <v>0</v>
      </c>
      <c r="E65" s="21">
        <f t="shared" ref="E65:BP66" si="32">E66</f>
        <v>0</v>
      </c>
      <c r="F65" s="21">
        <f t="shared" si="32"/>
        <v>0</v>
      </c>
      <c r="G65" s="21">
        <f t="shared" si="32"/>
        <v>0</v>
      </c>
      <c r="H65" s="21">
        <f t="shared" si="32"/>
        <v>0</v>
      </c>
      <c r="I65" s="21">
        <f t="shared" si="32"/>
        <v>0</v>
      </c>
      <c r="J65" s="21">
        <f t="shared" si="32"/>
        <v>1</v>
      </c>
      <c r="K65" s="21">
        <f t="shared" si="32"/>
        <v>0</v>
      </c>
      <c r="L65" s="21">
        <f t="shared" si="32"/>
        <v>0</v>
      </c>
      <c r="M65" s="21">
        <f t="shared" si="32"/>
        <v>0</v>
      </c>
      <c r="N65" s="21">
        <f t="shared" si="32"/>
        <v>0</v>
      </c>
      <c r="O65" s="21">
        <f t="shared" si="32"/>
        <v>0</v>
      </c>
      <c r="P65" s="21">
        <f t="shared" si="32"/>
        <v>0</v>
      </c>
      <c r="Q65" s="21">
        <f t="shared" si="32"/>
        <v>0</v>
      </c>
      <c r="R65" s="21">
        <f t="shared" si="32"/>
        <v>0</v>
      </c>
      <c r="S65" s="21">
        <f t="shared" si="32"/>
        <v>0</v>
      </c>
      <c r="T65" s="21">
        <f t="shared" si="32"/>
        <v>0</v>
      </c>
      <c r="U65" s="21">
        <f t="shared" si="32"/>
        <v>0</v>
      </c>
      <c r="V65" s="21">
        <f t="shared" si="32"/>
        <v>0</v>
      </c>
      <c r="W65" s="21">
        <f t="shared" si="32"/>
        <v>0</v>
      </c>
      <c r="X65" s="21">
        <f t="shared" si="32"/>
        <v>0</v>
      </c>
      <c r="Y65" s="21">
        <f t="shared" si="32"/>
        <v>0</v>
      </c>
      <c r="Z65" s="21">
        <f t="shared" si="32"/>
        <v>0</v>
      </c>
      <c r="AA65" s="21">
        <f t="shared" si="32"/>
        <v>0</v>
      </c>
      <c r="AB65" s="21">
        <f t="shared" si="32"/>
        <v>0</v>
      </c>
      <c r="AC65" s="21">
        <f t="shared" si="32"/>
        <v>0</v>
      </c>
      <c r="AD65" s="21">
        <f t="shared" si="32"/>
        <v>0</v>
      </c>
      <c r="AE65" s="21">
        <f t="shared" si="32"/>
        <v>0</v>
      </c>
      <c r="AF65" s="21">
        <f t="shared" si="32"/>
        <v>0</v>
      </c>
      <c r="AG65" s="21">
        <f t="shared" si="32"/>
        <v>0</v>
      </c>
      <c r="AH65" s="21">
        <f t="shared" si="32"/>
        <v>0</v>
      </c>
      <c r="AI65" s="21">
        <f t="shared" si="32"/>
        <v>0</v>
      </c>
      <c r="AJ65" s="21">
        <f t="shared" si="32"/>
        <v>0</v>
      </c>
      <c r="AK65" s="21">
        <f t="shared" si="32"/>
        <v>0</v>
      </c>
      <c r="AL65" s="21">
        <f t="shared" si="32"/>
        <v>1</v>
      </c>
      <c r="AM65" s="21">
        <f t="shared" si="32"/>
        <v>0</v>
      </c>
      <c r="AN65" s="21">
        <f t="shared" si="32"/>
        <v>0</v>
      </c>
      <c r="AO65" s="21">
        <f t="shared" si="32"/>
        <v>0</v>
      </c>
      <c r="AP65" s="21">
        <f t="shared" si="32"/>
        <v>0</v>
      </c>
      <c r="AQ65" s="21">
        <f t="shared" si="32"/>
        <v>0</v>
      </c>
      <c r="AR65" s="21">
        <f t="shared" si="32"/>
        <v>0</v>
      </c>
      <c r="AS65" s="21">
        <f t="shared" si="32"/>
        <v>0</v>
      </c>
      <c r="AT65" s="21">
        <f t="shared" si="32"/>
        <v>0</v>
      </c>
      <c r="AU65" s="21">
        <f t="shared" si="32"/>
        <v>0</v>
      </c>
      <c r="AV65" s="21">
        <f t="shared" si="32"/>
        <v>0</v>
      </c>
      <c r="AW65" s="21">
        <f t="shared" si="32"/>
        <v>0</v>
      </c>
      <c r="AX65" s="21">
        <f t="shared" si="32"/>
        <v>0</v>
      </c>
      <c r="AY65" s="21">
        <f t="shared" si="32"/>
        <v>0</v>
      </c>
      <c r="AZ65" s="21">
        <f t="shared" si="32"/>
        <v>0</v>
      </c>
      <c r="BA65" s="21">
        <f t="shared" si="32"/>
        <v>0</v>
      </c>
      <c r="BB65" s="21">
        <f t="shared" si="32"/>
        <v>0</v>
      </c>
      <c r="BC65" s="21">
        <f t="shared" si="32"/>
        <v>0</v>
      </c>
      <c r="BD65" s="21">
        <f t="shared" si="32"/>
        <v>0</v>
      </c>
      <c r="BE65" s="21">
        <f t="shared" si="32"/>
        <v>0</v>
      </c>
      <c r="BF65" s="21">
        <f t="shared" si="32"/>
        <v>0</v>
      </c>
      <c r="BG65" s="21">
        <f t="shared" si="32"/>
        <v>0</v>
      </c>
      <c r="BH65" s="21">
        <f t="shared" si="32"/>
        <v>0</v>
      </c>
      <c r="BI65" s="21">
        <f t="shared" si="32"/>
        <v>0</v>
      </c>
      <c r="BJ65" s="21">
        <f t="shared" si="32"/>
        <v>0</v>
      </c>
      <c r="BK65" s="21">
        <f t="shared" si="32"/>
        <v>0</v>
      </c>
      <c r="BL65" s="21">
        <f t="shared" si="32"/>
        <v>0</v>
      </c>
      <c r="BM65" s="21">
        <f t="shared" si="32"/>
        <v>0</v>
      </c>
      <c r="BN65" s="21">
        <f t="shared" si="32"/>
        <v>0</v>
      </c>
      <c r="BO65" s="21">
        <f t="shared" si="32"/>
        <v>0</v>
      </c>
      <c r="BP65" s="21">
        <f t="shared" si="32"/>
        <v>0</v>
      </c>
      <c r="BQ65" s="21">
        <f t="shared" ref="BQ65:CI66" si="33">BQ66</f>
        <v>0</v>
      </c>
      <c r="BR65" s="21">
        <f t="shared" si="33"/>
        <v>0</v>
      </c>
      <c r="BS65" s="21">
        <f t="shared" si="33"/>
        <v>0</v>
      </c>
      <c r="BT65" s="21">
        <f t="shared" si="33"/>
        <v>0</v>
      </c>
      <c r="BU65" s="21">
        <f t="shared" si="33"/>
        <v>0</v>
      </c>
      <c r="BV65" s="21">
        <f t="shared" si="33"/>
        <v>0</v>
      </c>
      <c r="BW65" s="21">
        <f t="shared" si="33"/>
        <v>0</v>
      </c>
      <c r="BX65" s="21">
        <f t="shared" si="33"/>
        <v>0</v>
      </c>
      <c r="BY65" s="21">
        <f t="shared" si="33"/>
        <v>0</v>
      </c>
      <c r="BZ65" s="21">
        <f t="shared" si="33"/>
        <v>0</v>
      </c>
      <c r="CA65" s="21">
        <f t="shared" si="33"/>
        <v>0</v>
      </c>
      <c r="CB65" s="21">
        <f t="shared" si="33"/>
        <v>5.54</v>
      </c>
      <c r="CC65" s="21">
        <f t="shared" si="33"/>
        <v>0</v>
      </c>
      <c r="CD65" s="21">
        <f t="shared" si="33"/>
        <v>0</v>
      </c>
      <c r="CE65" s="21">
        <f t="shared" si="33"/>
        <v>0</v>
      </c>
      <c r="CF65" s="21">
        <f t="shared" si="33"/>
        <v>0</v>
      </c>
      <c r="CG65" s="21">
        <f t="shared" si="33"/>
        <v>0</v>
      </c>
      <c r="CH65" s="21">
        <f t="shared" si="33"/>
        <v>0</v>
      </c>
      <c r="CI65" s="21">
        <f t="shared" si="33"/>
        <v>0</v>
      </c>
      <c r="CJ65" s="98" t="s">
        <v>586</v>
      </c>
    </row>
    <row r="66" spans="1:88" ht="63">
      <c r="A66" s="176" t="s">
        <v>567</v>
      </c>
      <c r="B66" s="177" t="s">
        <v>684</v>
      </c>
      <c r="C66" s="229" t="s">
        <v>586</v>
      </c>
      <c r="D66" s="21">
        <f>D67</f>
        <v>0</v>
      </c>
      <c r="E66" s="21">
        <f t="shared" si="32"/>
        <v>0</v>
      </c>
      <c r="F66" s="21">
        <f t="shared" si="32"/>
        <v>0</v>
      </c>
      <c r="G66" s="21">
        <f t="shared" si="32"/>
        <v>0</v>
      </c>
      <c r="H66" s="21">
        <f t="shared" si="32"/>
        <v>0</v>
      </c>
      <c r="I66" s="21">
        <f t="shared" si="32"/>
        <v>0</v>
      </c>
      <c r="J66" s="21">
        <f t="shared" si="32"/>
        <v>1</v>
      </c>
      <c r="K66" s="21">
        <f t="shared" si="32"/>
        <v>0</v>
      </c>
      <c r="L66" s="21">
        <f t="shared" si="32"/>
        <v>0</v>
      </c>
      <c r="M66" s="21">
        <f t="shared" si="32"/>
        <v>0</v>
      </c>
      <c r="N66" s="21">
        <f t="shared" si="32"/>
        <v>0</v>
      </c>
      <c r="O66" s="21">
        <f t="shared" si="32"/>
        <v>0</v>
      </c>
      <c r="P66" s="21">
        <f t="shared" si="32"/>
        <v>0</v>
      </c>
      <c r="Q66" s="21">
        <f t="shared" si="32"/>
        <v>0</v>
      </c>
      <c r="R66" s="21">
        <f t="shared" si="32"/>
        <v>0</v>
      </c>
      <c r="S66" s="21">
        <f t="shared" si="32"/>
        <v>0</v>
      </c>
      <c r="T66" s="21">
        <f t="shared" si="32"/>
        <v>0</v>
      </c>
      <c r="U66" s="21">
        <f t="shared" si="32"/>
        <v>0</v>
      </c>
      <c r="V66" s="21">
        <f t="shared" si="32"/>
        <v>0</v>
      </c>
      <c r="W66" s="21">
        <f t="shared" si="32"/>
        <v>0</v>
      </c>
      <c r="X66" s="21">
        <f t="shared" si="32"/>
        <v>0</v>
      </c>
      <c r="Y66" s="21">
        <f t="shared" si="32"/>
        <v>0</v>
      </c>
      <c r="Z66" s="21">
        <f t="shared" si="32"/>
        <v>0</v>
      </c>
      <c r="AA66" s="21">
        <f t="shared" si="32"/>
        <v>0</v>
      </c>
      <c r="AB66" s="21">
        <f t="shared" si="32"/>
        <v>0</v>
      </c>
      <c r="AC66" s="21">
        <f t="shared" si="32"/>
        <v>0</v>
      </c>
      <c r="AD66" s="21">
        <f t="shared" si="32"/>
        <v>0</v>
      </c>
      <c r="AE66" s="21">
        <f t="shared" si="32"/>
        <v>0</v>
      </c>
      <c r="AF66" s="21">
        <f t="shared" si="32"/>
        <v>0</v>
      </c>
      <c r="AG66" s="21">
        <f t="shared" si="32"/>
        <v>0</v>
      </c>
      <c r="AH66" s="21">
        <f t="shared" si="32"/>
        <v>0</v>
      </c>
      <c r="AI66" s="21">
        <f t="shared" si="32"/>
        <v>0</v>
      </c>
      <c r="AJ66" s="21">
        <f t="shared" si="32"/>
        <v>0</v>
      </c>
      <c r="AK66" s="21">
        <f t="shared" si="32"/>
        <v>0</v>
      </c>
      <c r="AL66" s="21">
        <f t="shared" si="32"/>
        <v>1</v>
      </c>
      <c r="AM66" s="21">
        <f t="shared" si="32"/>
        <v>0</v>
      </c>
      <c r="AN66" s="21">
        <f t="shared" si="32"/>
        <v>0</v>
      </c>
      <c r="AO66" s="21">
        <f t="shared" si="32"/>
        <v>0</v>
      </c>
      <c r="AP66" s="21">
        <f t="shared" si="32"/>
        <v>0</v>
      </c>
      <c r="AQ66" s="21">
        <f t="shared" si="32"/>
        <v>0</v>
      </c>
      <c r="AR66" s="21">
        <f t="shared" si="32"/>
        <v>0</v>
      </c>
      <c r="AS66" s="21">
        <f t="shared" si="32"/>
        <v>0</v>
      </c>
      <c r="AT66" s="21">
        <f t="shared" si="32"/>
        <v>0</v>
      </c>
      <c r="AU66" s="21">
        <f t="shared" si="32"/>
        <v>0</v>
      </c>
      <c r="AV66" s="21">
        <f t="shared" si="32"/>
        <v>0</v>
      </c>
      <c r="AW66" s="21">
        <f t="shared" si="32"/>
        <v>0</v>
      </c>
      <c r="AX66" s="21">
        <f t="shared" si="32"/>
        <v>0</v>
      </c>
      <c r="AY66" s="21">
        <f t="shared" si="32"/>
        <v>0</v>
      </c>
      <c r="AZ66" s="21">
        <f t="shared" si="32"/>
        <v>0</v>
      </c>
      <c r="BA66" s="21">
        <f t="shared" si="32"/>
        <v>0</v>
      </c>
      <c r="BB66" s="21">
        <f t="shared" si="32"/>
        <v>0</v>
      </c>
      <c r="BC66" s="21">
        <f t="shared" si="32"/>
        <v>0</v>
      </c>
      <c r="BD66" s="21">
        <f t="shared" si="32"/>
        <v>0</v>
      </c>
      <c r="BE66" s="21">
        <f t="shared" si="32"/>
        <v>0</v>
      </c>
      <c r="BF66" s="21">
        <f t="shared" si="32"/>
        <v>0</v>
      </c>
      <c r="BG66" s="21">
        <f t="shared" si="32"/>
        <v>0</v>
      </c>
      <c r="BH66" s="21">
        <f t="shared" si="32"/>
        <v>0</v>
      </c>
      <c r="BI66" s="21">
        <f t="shared" si="32"/>
        <v>0</v>
      </c>
      <c r="BJ66" s="21">
        <f t="shared" si="32"/>
        <v>0</v>
      </c>
      <c r="BK66" s="21">
        <f t="shared" si="32"/>
        <v>0</v>
      </c>
      <c r="BL66" s="21">
        <f t="shared" si="32"/>
        <v>0</v>
      </c>
      <c r="BM66" s="21">
        <f t="shared" si="32"/>
        <v>0</v>
      </c>
      <c r="BN66" s="21">
        <f t="shared" si="32"/>
        <v>0</v>
      </c>
      <c r="BO66" s="21">
        <f t="shared" si="32"/>
        <v>0</v>
      </c>
      <c r="BP66" s="21">
        <f t="shared" si="32"/>
        <v>0</v>
      </c>
      <c r="BQ66" s="21">
        <f t="shared" si="33"/>
        <v>0</v>
      </c>
      <c r="BR66" s="21">
        <f t="shared" si="33"/>
        <v>0</v>
      </c>
      <c r="BS66" s="21">
        <f t="shared" si="33"/>
        <v>0</v>
      </c>
      <c r="BT66" s="21">
        <f t="shared" si="33"/>
        <v>0</v>
      </c>
      <c r="BU66" s="21">
        <f t="shared" si="33"/>
        <v>0</v>
      </c>
      <c r="BV66" s="21">
        <f t="shared" si="33"/>
        <v>0</v>
      </c>
      <c r="BW66" s="21">
        <f t="shared" si="33"/>
        <v>0</v>
      </c>
      <c r="BX66" s="21">
        <f t="shared" si="33"/>
        <v>0</v>
      </c>
      <c r="BY66" s="21">
        <f t="shared" si="33"/>
        <v>0</v>
      </c>
      <c r="BZ66" s="21">
        <f t="shared" si="33"/>
        <v>0</v>
      </c>
      <c r="CA66" s="21">
        <f t="shared" si="33"/>
        <v>0</v>
      </c>
      <c r="CB66" s="21">
        <f t="shared" si="33"/>
        <v>5.54</v>
      </c>
      <c r="CC66" s="21">
        <f t="shared" si="33"/>
        <v>0</v>
      </c>
      <c r="CD66" s="21">
        <f t="shared" si="33"/>
        <v>0</v>
      </c>
      <c r="CE66" s="21">
        <f t="shared" si="33"/>
        <v>0</v>
      </c>
      <c r="CF66" s="21">
        <f t="shared" si="33"/>
        <v>0</v>
      </c>
      <c r="CG66" s="21">
        <f t="shared" si="33"/>
        <v>0</v>
      </c>
      <c r="CH66" s="21">
        <f t="shared" si="33"/>
        <v>0</v>
      </c>
      <c r="CI66" s="21">
        <f t="shared" si="33"/>
        <v>0</v>
      </c>
      <c r="CJ66" s="98" t="s">
        <v>586</v>
      </c>
    </row>
    <row r="67" spans="1:88" ht="94.5">
      <c r="A67" s="29" t="s">
        <v>776</v>
      </c>
      <c r="B67" s="186" t="s">
        <v>709</v>
      </c>
      <c r="C67" s="52" t="s">
        <v>790</v>
      </c>
      <c r="D67" s="21">
        <v>0</v>
      </c>
      <c r="E67" s="21">
        <v>0</v>
      </c>
      <c r="F67" s="21">
        <v>0</v>
      </c>
      <c r="G67" s="21">
        <v>0</v>
      </c>
      <c r="H67" s="21">
        <v>0</v>
      </c>
      <c r="I67" s="21">
        <v>0</v>
      </c>
      <c r="J67" s="21">
        <v>1</v>
      </c>
      <c r="K67" s="21">
        <v>0</v>
      </c>
      <c r="L67" s="21">
        <v>0</v>
      </c>
      <c r="M67" s="21">
        <v>0</v>
      </c>
      <c r="N67" s="21">
        <v>0</v>
      </c>
      <c r="O67" s="21">
        <v>0</v>
      </c>
      <c r="P67" s="21">
        <v>0</v>
      </c>
      <c r="Q67" s="21">
        <v>0</v>
      </c>
      <c r="R67" s="21">
        <v>0</v>
      </c>
      <c r="S67" s="21">
        <v>0</v>
      </c>
      <c r="T67" s="21">
        <v>0</v>
      </c>
      <c r="U67" s="21">
        <v>0</v>
      </c>
      <c r="V67" s="21">
        <v>0</v>
      </c>
      <c r="W67" s="21">
        <v>0</v>
      </c>
      <c r="X67" s="21">
        <v>0</v>
      </c>
      <c r="Y67" s="21">
        <v>0</v>
      </c>
      <c r="Z67" s="21">
        <v>0</v>
      </c>
      <c r="AA67" s="21">
        <v>0</v>
      </c>
      <c r="AB67" s="21">
        <v>0</v>
      </c>
      <c r="AC67" s="21">
        <v>0</v>
      </c>
      <c r="AD67" s="21">
        <v>0</v>
      </c>
      <c r="AE67" s="21">
        <v>0</v>
      </c>
      <c r="AF67" s="21">
        <v>0</v>
      </c>
      <c r="AG67" s="21">
        <v>0</v>
      </c>
      <c r="AH67" s="21">
        <v>0</v>
      </c>
      <c r="AI67" s="21">
        <v>0</v>
      </c>
      <c r="AJ67" s="21">
        <v>0</v>
      </c>
      <c r="AK67" s="21">
        <v>0</v>
      </c>
      <c r="AL67" s="21">
        <v>1</v>
      </c>
      <c r="AM67" s="21">
        <v>0</v>
      </c>
      <c r="AN67" s="21">
        <v>0</v>
      </c>
      <c r="AO67" s="21">
        <v>0</v>
      </c>
      <c r="AP67" s="21">
        <v>0</v>
      </c>
      <c r="AQ67" s="21">
        <v>0</v>
      </c>
      <c r="AR67" s="21">
        <v>0</v>
      </c>
      <c r="AS67" s="21">
        <v>0</v>
      </c>
      <c r="AT67" s="21">
        <v>0</v>
      </c>
      <c r="AU67" s="21">
        <v>0</v>
      </c>
      <c r="AV67" s="21">
        <v>0</v>
      </c>
      <c r="AW67" s="21">
        <v>0</v>
      </c>
      <c r="AX67" s="21">
        <v>0</v>
      </c>
      <c r="AY67" s="21">
        <v>0</v>
      </c>
      <c r="AZ67" s="21">
        <v>0</v>
      </c>
      <c r="BA67" s="21">
        <v>0</v>
      </c>
      <c r="BB67" s="21">
        <v>0</v>
      </c>
      <c r="BC67" s="21">
        <v>0</v>
      </c>
      <c r="BD67" s="21">
        <v>0</v>
      </c>
      <c r="BE67" s="21">
        <v>0</v>
      </c>
      <c r="BF67" s="21">
        <v>0</v>
      </c>
      <c r="BG67" s="21">
        <v>0</v>
      </c>
      <c r="BH67" s="21">
        <v>0</v>
      </c>
      <c r="BI67" s="21">
        <v>0</v>
      </c>
      <c r="BJ67" s="21">
        <v>0</v>
      </c>
      <c r="BK67" s="21">
        <v>0</v>
      </c>
      <c r="BL67" s="21">
        <v>0</v>
      </c>
      <c r="BM67" s="21">
        <v>0</v>
      </c>
      <c r="BN67" s="21">
        <v>0</v>
      </c>
      <c r="BO67" s="21">
        <v>0</v>
      </c>
      <c r="BP67" s="21">
        <v>0</v>
      </c>
      <c r="BQ67" s="21">
        <v>0</v>
      </c>
      <c r="BR67" s="21">
        <v>0</v>
      </c>
      <c r="BS67" s="21">
        <v>0</v>
      </c>
      <c r="BT67" s="21">
        <v>0</v>
      </c>
      <c r="BU67" s="21">
        <v>0</v>
      </c>
      <c r="BV67" s="21">
        <v>0</v>
      </c>
      <c r="BW67" s="21">
        <v>0</v>
      </c>
      <c r="BX67" s="21">
        <v>0</v>
      </c>
      <c r="BY67" s="21">
        <v>0</v>
      </c>
      <c r="BZ67" s="21">
        <v>0</v>
      </c>
      <c r="CA67" s="21">
        <v>0</v>
      </c>
      <c r="CB67" s="21">
        <v>5.54</v>
      </c>
      <c r="CC67" s="21">
        <v>0</v>
      </c>
      <c r="CD67" s="21">
        <v>0</v>
      </c>
      <c r="CE67" s="21">
        <v>0</v>
      </c>
      <c r="CF67" s="21">
        <v>0</v>
      </c>
      <c r="CG67" s="21">
        <v>0</v>
      </c>
      <c r="CH67" s="21">
        <v>0</v>
      </c>
      <c r="CI67" s="21">
        <v>0</v>
      </c>
      <c r="CJ67" s="98" t="s">
        <v>586</v>
      </c>
    </row>
    <row r="68" spans="1:88">
      <c r="A68" s="174"/>
      <c r="B68" s="278" t="s">
        <v>666</v>
      </c>
      <c r="C68" s="229" t="s">
        <v>586</v>
      </c>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98" t="s">
        <v>586</v>
      </c>
    </row>
    <row r="69" spans="1:88" ht="78.75">
      <c r="A69" s="176" t="s">
        <v>504</v>
      </c>
      <c r="B69" s="177" t="s">
        <v>681</v>
      </c>
      <c r="C69" s="229" t="s">
        <v>586</v>
      </c>
      <c r="D69" s="21">
        <f>D70+D78</f>
        <v>0</v>
      </c>
      <c r="E69" s="21">
        <f t="shared" ref="E69:BP69" si="34">E70+E78</f>
        <v>0</v>
      </c>
      <c r="F69" s="280">
        <f>F70+F78</f>
        <v>28.63</v>
      </c>
      <c r="G69" s="21">
        <f t="shared" si="34"/>
        <v>0</v>
      </c>
      <c r="H69" s="21">
        <f t="shared" si="34"/>
        <v>0</v>
      </c>
      <c r="I69" s="21">
        <f t="shared" si="34"/>
        <v>0</v>
      </c>
      <c r="J69" s="280">
        <f>J70+J78</f>
        <v>52</v>
      </c>
      <c r="K69" s="21">
        <f t="shared" si="34"/>
        <v>0</v>
      </c>
      <c r="L69" s="21">
        <f t="shared" si="34"/>
        <v>0</v>
      </c>
      <c r="M69" s="21">
        <f t="shared" si="34"/>
        <v>0</v>
      </c>
      <c r="N69" s="21">
        <f t="shared" si="34"/>
        <v>0</v>
      </c>
      <c r="O69" s="21">
        <f t="shared" si="34"/>
        <v>0</v>
      </c>
      <c r="P69" s="21">
        <f t="shared" si="34"/>
        <v>0</v>
      </c>
      <c r="Q69" s="21">
        <f t="shared" si="34"/>
        <v>0</v>
      </c>
      <c r="R69" s="21">
        <f t="shared" si="34"/>
        <v>0</v>
      </c>
      <c r="S69" s="21">
        <f t="shared" si="34"/>
        <v>0</v>
      </c>
      <c r="T69" s="21">
        <f t="shared" si="34"/>
        <v>0</v>
      </c>
      <c r="U69" s="21">
        <f t="shared" si="34"/>
        <v>0</v>
      </c>
      <c r="V69" s="21">
        <f t="shared" si="34"/>
        <v>0</v>
      </c>
      <c r="W69" s="21">
        <f t="shared" si="34"/>
        <v>0</v>
      </c>
      <c r="X69" s="21">
        <f t="shared" si="34"/>
        <v>0</v>
      </c>
      <c r="Y69" s="21">
        <f t="shared" si="34"/>
        <v>0</v>
      </c>
      <c r="Z69" s="21">
        <f t="shared" si="34"/>
        <v>0</v>
      </c>
      <c r="AA69" s="21">
        <f t="shared" si="34"/>
        <v>0</v>
      </c>
      <c r="AB69" s="21">
        <f t="shared" si="34"/>
        <v>0</v>
      </c>
      <c r="AC69" s="21">
        <f t="shared" si="34"/>
        <v>0</v>
      </c>
      <c r="AD69" s="21">
        <f t="shared" si="34"/>
        <v>0</v>
      </c>
      <c r="AE69" s="21">
        <f t="shared" si="34"/>
        <v>0</v>
      </c>
      <c r="AF69" s="21">
        <f t="shared" si="34"/>
        <v>0</v>
      </c>
      <c r="AG69" s="21">
        <f t="shared" si="34"/>
        <v>0</v>
      </c>
      <c r="AH69" s="21">
        <f t="shared" si="34"/>
        <v>0</v>
      </c>
      <c r="AI69" s="21">
        <f t="shared" si="34"/>
        <v>0</v>
      </c>
      <c r="AJ69" s="21">
        <f t="shared" si="34"/>
        <v>0</v>
      </c>
      <c r="AK69" s="21">
        <f t="shared" si="34"/>
        <v>0</v>
      </c>
      <c r="AL69" s="280">
        <f t="shared" si="34"/>
        <v>14</v>
      </c>
      <c r="AM69" s="21">
        <f t="shared" si="34"/>
        <v>0</v>
      </c>
      <c r="AN69" s="21">
        <f t="shared" si="34"/>
        <v>0</v>
      </c>
      <c r="AO69" s="21">
        <f t="shared" si="34"/>
        <v>0</v>
      </c>
      <c r="AP69" s="21">
        <f t="shared" si="34"/>
        <v>0</v>
      </c>
      <c r="AQ69" s="21">
        <f t="shared" si="34"/>
        <v>0</v>
      </c>
      <c r="AR69" s="21">
        <f t="shared" si="34"/>
        <v>0</v>
      </c>
      <c r="AS69" s="21">
        <f t="shared" si="34"/>
        <v>0</v>
      </c>
      <c r="AT69" s="21">
        <f t="shared" si="34"/>
        <v>0</v>
      </c>
      <c r="AU69" s="21">
        <f t="shared" si="34"/>
        <v>0</v>
      </c>
      <c r="AV69" s="280">
        <f t="shared" si="34"/>
        <v>21.880000000000003</v>
      </c>
      <c r="AW69" s="21">
        <f t="shared" si="34"/>
        <v>0</v>
      </c>
      <c r="AX69" s="21">
        <f t="shared" si="34"/>
        <v>0</v>
      </c>
      <c r="AY69" s="21">
        <f t="shared" si="34"/>
        <v>0</v>
      </c>
      <c r="AZ69" s="280">
        <f t="shared" si="34"/>
        <v>21</v>
      </c>
      <c r="BA69" s="21">
        <f t="shared" si="34"/>
        <v>0</v>
      </c>
      <c r="BB69" s="21">
        <f t="shared" si="34"/>
        <v>0</v>
      </c>
      <c r="BC69" s="21">
        <f t="shared" si="34"/>
        <v>0</v>
      </c>
      <c r="BD69" s="21">
        <f t="shared" si="34"/>
        <v>0</v>
      </c>
      <c r="BE69" s="21">
        <f t="shared" si="34"/>
        <v>0</v>
      </c>
      <c r="BF69" s="21">
        <f t="shared" si="34"/>
        <v>0</v>
      </c>
      <c r="BG69" s="21">
        <f t="shared" si="34"/>
        <v>0</v>
      </c>
      <c r="BH69" s="21">
        <f t="shared" si="34"/>
        <v>0</v>
      </c>
      <c r="BI69" s="21">
        <f t="shared" si="34"/>
        <v>0</v>
      </c>
      <c r="BJ69" s="280">
        <f t="shared" si="34"/>
        <v>6.75</v>
      </c>
      <c r="BK69" s="21">
        <f t="shared" si="34"/>
        <v>0</v>
      </c>
      <c r="BL69" s="21">
        <f t="shared" si="34"/>
        <v>0</v>
      </c>
      <c r="BM69" s="21">
        <f t="shared" si="34"/>
        <v>0</v>
      </c>
      <c r="BN69" s="280">
        <f t="shared" si="34"/>
        <v>17</v>
      </c>
      <c r="BO69" s="21">
        <f t="shared" si="34"/>
        <v>0</v>
      </c>
      <c r="BP69" s="21">
        <f t="shared" si="34"/>
        <v>0</v>
      </c>
      <c r="BQ69" s="21">
        <f t="shared" ref="BQ69:CI69" si="35">BQ70+BQ78</f>
        <v>0</v>
      </c>
      <c r="BR69" s="21">
        <f t="shared" si="35"/>
        <v>0</v>
      </c>
      <c r="BS69" s="21">
        <f t="shared" si="35"/>
        <v>0</v>
      </c>
      <c r="BT69" s="21">
        <f t="shared" si="35"/>
        <v>0</v>
      </c>
      <c r="BU69" s="21">
        <f t="shared" si="35"/>
        <v>0</v>
      </c>
      <c r="BV69" s="21">
        <f t="shared" si="35"/>
        <v>0</v>
      </c>
      <c r="BW69" s="21">
        <f t="shared" si="35"/>
        <v>0</v>
      </c>
      <c r="BX69" s="280">
        <f t="shared" si="35"/>
        <v>28.629999999999995</v>
      </c>
      <c r="BY69" s="21">
        <f t="shared" si="35"/>
        <v>0</v>
      </c>
      <c r="BZ69" s="21">
        <f t="shared" si="35"/>
        <v>0</v>
      </c>
      <c r="CA69" s="21">
        <f t="shared" si="35"/>
        <v>0</v>
      </c>
      <c r="CB69" s="280">
        <f>CB70+CB78</f>
        <v>52</v>
      </c>
      <c r="CC69" s="21">
        <f t="shared" si="35"/>
        <v>0</v>
      </c>
      <c r="CD69" s="21">
        <f t="shared" si="35"/>
        <v>0</v>
      </c>
      <c r="CE69" s="21">
        <f t="shared" si="35"/>
        <v>0</v>
      </c>
      <c r="CF69" s="21">
        <f t="shared" si="35"/>
        <v>0</v>
      </c>
      <c r="CG69" s="21">
        <f t="shared" si="35"/>
        <v>0</v>
      </c>
      <c r="CH69" s="21">
        <f t="shared" si="35"/>
        <v>0</v>
      </c>
      <c r="CI69" s="21">
        <f t="shared" si="35"/>
        <v>0</v>
      </c>
      <c r="CJ69" s="98" t="s">
        <v>586</v>
      </c>
    </row>
    <row r="70" spans="1:88" ht="141.75">
      <c r="A70" s="176" t="s">
        <v>509</v>
      </c>
      <c r="B70" s="177" t="s">
        <v>686</v>
      </c>
      <c r="C70" s="229" t="s">
        <v>586</v>
      </c>
      <c r="D70" s="21">
        <f>D71</f>
        <v>0</v>
      </c>
      <c r="E70" s="21">
        <f t="shared" ref="E70:BP70" si="36">E71</f>
        <v>0</v>
      </c>
      <c r="F70" s="21">
        <f t="shared" si="36"/>
        <v>0</v>
      </c>
      <c r="G70" s="21">
        <f t="shared" si="36"/>
        <v>0</v>
      </c>
      <c r="H70" s="21">
        <f t="shared" si="36"/>
        <v>0</v>
      </c>
      <c r="I70" s="21">
        <f t="shared" si="36"/>
        <v>0</v>
      </c>
      <c r="J70" s="21">
        <f>J71</f>
        <v>52</v>
      </c>
      <c r="K70" s="21">
        <f t="shared" si="36"/>
        <v>0</v>
      </c>
      <c r="L70" s="21">
        <f t="shared" si="36"/>
        <v>0</v>
      </c>
      <c r="M70" s="21">
        <f t="shared" si="36"/>
        <v>0</v>
      </c>
      <c r="N70" s="21">
        <f t="shared" si="36"/>
        <v>0</v>
      </c>
      <c r="O70" s="21">
        <f t="shared" si="36"/>
        <v>0</v>
      </c>
      <c r="P70" s="21">
        <f t="shared" si="36"/>
        <v>0</v>
      </c>
      <c r="Q70" s="21">
        <f t="shared" si="36"/>
        <v>0</v>
      </c>
      <c r="R70" s="21">
        <f t="shared" si="36"/>
        <v>0</v>
      </c>
      <c r="S70" s="21">
        <f t="shared" si="36"/>
        <v>0</v>
      </c>
      <c r="T70" s="21">
        <f t="shared" si="36"/>
        <v>0</v>
      </c>
      <c r="U70" s="21">
        <f t="shared" si="36"/>
        <v>0</v>
      </c>
      <c r="V70" s="21">
        <f t="shared" si="36"/>
        <v>0</v>
      </c>
      <c r="W70" s="21">
        <f t="shared" si="36"/>
        <v>0</v>
      </c>
      <c r="X70" s="21">
        <f t="shared" si="36"/>
        <v>0</v>
      </c>
      <c r="Y70" s="21">
        <f t="shared" si="36"/>
        <v>0</v>
      </c>
      <c r="Z70" s="21">
        <f t="shared" si="36"/>
        <v>0</v>
      </c>
      <c r="AA70" s="21">
        <f t="shared" si="36"/>
        <v>0</v>
      </c>
      <c r="AB70" s="21">
        <f t="shared" si="36"/>
        <v>0</v>
      </c>
      <c r="AC70" s="21">
        <f t="shared" si="36"/>
        <v>0</v>
      </c>
      <c r="AD70" s="21">
        <f t="shared" si="36"/>
        <v>0</v>
      </c>
      <c r="AE70" s="21">
        <f t="shared" si="36"/>
        <v>0</v>
      </c>
      <c r="AF70" s="21">
        <f t="shared" si="36"/>
        <v>0</v>
      </c>
      <c r="AG70" s="21">
        <f t="shared" si="36"/>
        <v>0</v>
      </c>
      <c r="AH70" s="21">
        <f t="shared" si="36"/>
        <v>0</v>
      </c>
      <c r="AI70" s="21">
        <f t="shared" si="36"/>
        <v>0</v>
      </c>
      <c r="AJ70" s="21">
        <f t="shared" si="36"/>
        <v>0</v>
      </c>
      <c r="AK70" s="21">
        <f t="shared" si="36"/>
        <v>0</v>
      </c>
      <c r="AL70" s="21">
        <f t="shared" si="36"/>
        <v>14</v>
      </c>
      <c r="AM70" s="21">
        <f t="shared" si="36"/>
        <v>0</v>
      </c>
      <c r="AN70" s="21">
        <f t="shared" si="36"/>
        <v>0</v>
      </c>
      <c r="AO70" s="21">
        <f t="shared" si="36"/>
        <v>0</v>
      </c>
      <c r="AP70" s="21">
        <f t="shared" si="36"/>
        <v>0</v>
      </c>
      <c r="AQ70" s="21">
        <f t="shared" si="36"/>
        <v>0</v>
      </c>
      <c r="AR70" s="21">
        <f t="shared" si="36"/>
        <v>0</v>
      </c>
      <c r="AS70" s="21">
        <f t="shared" si="36"/>
        <v>0</v>
      </c>
      <c r="AT70" s="21">
        <f t="shared" si="36"/>
        <v>0</v>
      </c>
      <c r="AU70" s="21">
        <f t="shared" si="36"/>
        <v>0</v>
      </c>
      <c r="AV70" s="21">
        <f t="shared" si="36"/>
        <v>0</v>
      </c>
      <c r="AW70" s="21">
        <f t="shared" si="36"/>
        <v>0</v>
      </c>
      <c r="AX70" s="21">
        <f t="shared" si="36"/>
        <v>0</v>
      </c>
      <c r="AY70" s="21">
        <f t="shared" si="36"/>
        <v>0</v>
      </c>
      <c r="AZ70" s="21">
        <f t="shared" si="36"/>
        <v>21</v>
      </c>
      <c r="BA70" s="21">
        <f t="shared" si="36"/>
        <v>0</v>
      </c>
      <c r="BB70" s="21">
        <f t="shared" si="36"/>
        <v>0</v>
      </c>
      <c r="BC70" s="21">
        <f t="shared" si="36"/>
        <v>0</v>
      </c>
      <c r="BD70" s="21">
        <f t="shared" si="36"/>
        <v>0</v>
      </c>
      <c r="BE70" s="21">
        <f t="shared" si="36"/>
        <v>0</v>
      </c>
      <c r="BF70" s="21">
        <f t="shared" si="36"/>
        <v>0</v>
      </c>
      <c r="BG70" s="21">
        <f t="shared" si="36"/>
        <v>0</v>
      </c>
      <c r="BH70" s="21">
        <f t="shared" si="36"/>
        <v>0</v>
      </c>
      <c r="BI70" s="21">
        <f t="shared" si="36"/>
        <v>0</v>
      </c>
      <c r="BJ70" s="21">
        <f t="shared" si="36"/>
        <v>0</v>
      </c>
      <c r="BK70" s="21">
        <f t="shared" si="36"/>
        <v>0</v>
      </c>
      <c r="BL70" s="21">
        <f t="shared" si="36"/>
        <v>0</v>
      </c>
      <c r="BM70" s="21">
        <f t="shared" si="36"/>
        <v>0</v>
      </c>
      <c r="BN70" s="21">
        <f t="shared" si="36"/>
        <v>17</v>
      </c>
      <c r="BO70" s="21">
        <f t="shared" si="36"/>
        <v>0</v>
      </c>
      <c r="BP70" s="21">
        <f t="shared" si="36"/>
        <v>0</v>
      </c>
      <c r="BQ70" s="21">
        <f t="shared" ref="BQ70:CI70" si="37">BQ71</f>
        <v>0</v>
      </c>
      <c r="BR70" s="21">
        <f t="shared" si="37"/>
        <v>0</v>
      </c>
      <c r="BS70" s="21">
        <f t="shared" si="37"/>
        <v>0</v>
      </c>
      <c r="BT70" s="21">
        <f t="shared" si="37"/>
        <v>0</v>
      </c>
      <c r="BU70" s="21">
        <f t="shared" si="37"/>
        <v>0</v>
      </c>
      <c r="BV70" s="21">
        <f t="shared" si="37"/>
        <v>0</v>
      </c>
      <c r="BW70" s="21">
        <f t="shared" si="37"/>
        <v>0</v>
      </c>
      <c r="BX70" s="21">
        <f t="shared" si="37"/>
        <v>0</v>
      </c>
      <c r="BY70" s="21">
        <f t="shared" si="37"/>
        <v>0</v>
      </c>
      <c r="BZ70" s="21">
        <f t="shared" si="37"/>
        <v>0</v>
      </c>
      <c r="CA70" s="21">
        <f t="shared" si="37"/>
        <v>0</v>
      </c>
      <c r="CB70" s="21">
        <f t="shared" si="37"/>
        <v>52</v>
      </c>
      <c r="CC70" s="21">
        <f t="shared" si="37"/>
        <v>0</v>
      </c>
      <c r="CD70" s="21">
        <f t="shared" si="37"/>
        <v>0</v>
      </c>
      <c r="CE70" s="21">
        <f t="shared" si="37"/>
        <v>0</v>
      </c>
      <c r="CF70" s="21">
        <f t="shared" si="37"/>
        <v>0</v>
      </c>
      <c r="CG70" s="21">
        <f t="shared" si="37"/>
        <v>0</v>
      </c>
      <c r="CH70" s="21">
        <f t="shared" si="37"/>
        <v>0</v>
      </c>
      <c r="CI70" s="21">
        <f t="shared" si="37"/>
        <v>0</v>
      </c>
      <c r="CJ70" s="98" t="s">
        <v>586</v>
      </c>
    </row>
    <row r="71" spans="1:88" ht="126">
      <c r="A71" s="176" t="s">
        <v>557</v>
      </c>
      <c r="B71" s="177" t="s">
        <v>687</v>
      </c>
      <c r="C71" s="229" t="s">
        <v>586</v>
      </c>
      <c r="D71" s="21">
        <f>SUM(D72:D77)</f>
        <v>0</v>
      </c>
      <c r="E71" s="21">
        <f t="shared" ref="E71:BP71" si="38">SUM(E72:E77)</f>
        <v>0</v>
      </c>
      <c r="F71" s="21">
        <f t="shared" si="38"/>
        <v>0</v>
      </c>
      <c r="G71" s="21">
        <f t="shared" si="38"/>
        <v>0</v>
      </c>
      <c r="H71" s="21">
        <f t="shared" si="38"/>
        <v>0</v>
      </c>
      <c r="I71" s="21">
        <f t="shared" si="38"/>
        <v>0</v>
      </c>
      <c r="J71" s="21">
        <f>SUM(J72:J77)</f>
        <v>52</v>
      </c>
      <c r="K71" s="21">
        <f t="shared" si="38"/>
        <v>0</v>
      </c>
      <c r="L71" s="21">
        <f t="shared" si="38"/>
        <v>0</v>
      </c>
      <c r="M71" s="21">
        <f t="shared" si="38"/>
        <v>0</v>
      </c>
      <c r="N71" s="21">
        <f t="shared" si="38"/>
        <v>0</v>
      </c>
      <c r="O71" s="21">
        <f t="shared" si="38"/>
        <v>0</v>
      </c>
      <c r="P71" s="21">
        <f t="shared" si="38"/>
        <v>0</v>
      </c>
      <c r="Q71" s="21">
        <f t="shared" si="38"/>
        <v>0</v>
      </c>
      <c r="R71" s="21">
        <f t="shared" si="38"/>
        <v>0</v>
      </c>
      <c r="S71" s="21">
        <f t="shared" si="38"/>
        <v>0</v>
      </c>
      <c r="T71" s="21">
        <f t="shared" si="38"/>
        <v>0</v>
      </c>
      <c r="U71" s="21">
        <f t="shared" si="38"/>
        <v>0</v>
      </c>
      <c r="V71" s="21">
        <f t="shared" si="38"/>
        <v>0</v>
      </c>
      <c r="W71" s="21">
        <f t="shared" si="38"/>
        <v>0</v>
      </c>
      <c r="X71" s="21">
        <f t="shared" si="38"/>
        <v>0</v>
      </c>
      <c r="Y71" s="21">
        <f t="shared" si="38"/>
        <v>0</v>
      </c>
      <c r="Z71" s="21">
        <f t="shared" si="38"/>
        <v>0</v>
      </c>
      <c r="AA71" s="21">
        <f t="shared" si="38"/>
        <v>0</v>
      </c>
      <c r="AB71" s="21">
        <f t="shared" si="38"/>
        <v>0</v>
      </c>
      <c r="AC71" s="21">
        <f t="shared" si="38"/>
        <v>0</v>
      </c>
      <c r="AD71" s="21">
        <f t="shared" si="38"/>
        <v>0</v>
      </c>
      <c r="AE71" s="21">
        <f t="shared" si="38"/>
        <v>0</v>
      </c>
      <c r="AF71" s="21">
        <f t="shared" si="38"/>
        <v>0</v>
      </c>
      <c r="AG71" s="21">
        <f t="shared" si="38"/>
        <v>0</v>
      </c>
      <c r="AH71" s="21">
        <f t="shared" si="38"/>
        <v>0</v>
      </c>
      <c r="AI71" s="21">
        <f t="shared" si="38"/>
        <v>0</v>
      </c>
      <c r="AJ71" s="21">
        <f t="shared" si="38"/>
        <v>0</v>
      </c>
      <c r="AK71" s="21">
        <f t="shared" si="38"/>
        <v>0</v>
      </c>
      <c r="AL71" s="21">
        <f t="shared" si="38"/>
        <v>14</v>
      </c>
      <c r="AM71" s="21">
        <f t="shared" si="38"/>
        <v>0</v>
      </c>
      <c r="AN71" s="21">
        <f t="shared" si="38"/>
        <v>0</v>
      </c>
      <c r="AO71" s="21">
        <f t="shared" si="38"/>
        <v>0</v>
      </c>
      <c r="AP71" s="21">
        <f t="shared" si="38"/>
        <v>0</v>
      </c>
      <c r="AQ71" s="21">
        <f t="shared" si="38"/>
        <v>0</v>
      </c>
      <c r="AR71" s="21">
        <f t="shared" si="38"/>
        <v>0</v>
      </c>
      <c r="AS71" s="21">
        <f t="shared" si="38"/>
        <v>0</v>
      </c>
      <c r="AT71" s="21">
        <f t="shared" si="38"/>
        <v>0</v>
      </c>
      <c r="AU71" s="21">
        <f t="shared" si="38"/>
        <v>0</v>
      </c>
      <c r="AV71" s="21">
        <f t="shared" si="38"/>
        <v>0</v>
      </c>
      <c r="AW71" s="21">
        <f t="shared" si="38"/>
        <v>0</v>
      </c>
      <c r="AX71" s="21">
        <f t="shared" si="38"/>
        <v>0</v>
      </c>
      <c r="AY71" s="21">
        <f t="shared" si="38"/>
        <v>0</v>
      </c>
      <c r="AZ71" s="21">
        <f t="shared" si="38"/>
        <v>21</v>
      </c>
      <c r="BA71" s="21">
        <f t="shared" si="38"/>
        <v>0</v>
      </c>
      <c r="BB71" s="21">
        <f t="shared" si="38"/>
        <v>0</v>
      </c>
      <c r="BC71" s="21">
        <f t="shared" si="38"/>
        <v>0</v>
      </c>
      <c r="BD71" s="21">
        <f t="shared" si="38"/>
        <v>0</v>
      </c>
      <c r="BE71" s="21">
        <f t="shared" si="38"/>
        <v>0</v>
      </c>
      <c r="BF71" s="21">
        <f t="shared" si="38"/>
        <v>0</v>
      </c>
      <c r="BG71" s="21">
        <f t="shared" si="38"/>
        <v>0</v>
      </c>
      <c r="BH71" s="21">
        <f t="shared" si="38"/>
        <v>0</v>
      </c>
      <c r="BI71" s="21">
        <f t="shared" si="38"/>
        <v>0</v>
      </c>
      <c r="BJ71" s="21">
        <f t="shared" si="38"/>
        <v>0</v>
      </c>
      <c r="BK71" s="21">
        <f t="shared" si="38"/>
        <v>0</v>
      </c>
      <c r="BL71" s="21">
        <f t="shared" si="38"/>
        <v>0</v>
      </c>
      <c r="BM71" s="21">
        <f t="shared" si="38"/>
        <v>0</v>
      </c>
      <c r="BN71" s="21">
        <f t="shared" si="38"/>
        <v>17</v>
      </c>
      <c r="BO71" s="21">
        <f t="shared" si="38"/>
        <v>0</v>
      </c>
      <c r="BP71" s="21">
        <f t="shared" si="38"/>
        <v>0</v>
      </c>
      <c r="BQ71" s="21">
        <f t="shared" ref="BQ71:CI71" si="39">SUM(BQ72:BQ77)</f>
        <v>0</v>
      </c>
      <c r="BR71" s="21">
        <f t="shared" si="39"/>
        <v>0</v>
      </c>
      <c r="BS71" s="21">
        <f t="shared" si="39"/>
        <v>0</v>
      </c>
      <c r="BT71" s="21">
        <f t="shared" si="39"/>
        <v>0</v>
      </c>
      <c r="BU71" s="21">
        <f t="shared" si="39"/>
        <v>0</v>
      </c>
      <c r="BV71" s="21">
        <f t="shared" si="39"/>
        <v>0</v>
      </c>
      <c r="BW71" s="21">
        <f t="shared" si="39"/>
        <v>0</v>
      </c>
      <c r="BX71" s="21">
        <f t="shared" si="39"/>
        <v>0</v>
      </c>
      <c r="BY71" s="21">
        <f t="shared" si="39"/>
        <v>0</v>
      </c>
      <c r="BZ71" s="21">
        <f t="shared" si="39"/>
        <v>0</v>
      </c>
      <c r="CA71" s="21">
        <f t="shared" si="39"/>
        <v>0</v>
      </c>
      <c r="CB71" s="21">
        <f>SUM(CB72:CB77)</f>
        <v>52</v>
      </c>
      <c r="CC71" s="21">
        <f t="shared" si="39"/>
        <v>0</v>
      </c>
      <c r="CD71" s="21">
        <f t="shared" si="39"/>
        <v>0</v>
      </c>
      <c r="CE71" s="21">
        <f t="shared" si="39"/>
        <v>0</v>
      </c>
      <c r="CF71" s="21">
        <f t="shared" si="39"/>
        <v>0</v>
      </c>
      <c r="CG71" s="21">
        <f t="shared" si="39"/>
        <v>0</v>
      </c>
      <c r="CH71" s="21">
        <f t="shared" si="39"/>
        <v>0</v>
      </c>
      <c r="CI71" s="21">
        <f t="shared" si="39"/>
        <v>0</v>
      </c>
      <c r="CJ71" s="98" t="s">
        <v>586</v>
      </c>
    </row>
    <row r="72" spans="1:88" ht="78.75">
      <c r="A72" s="29" t="s">
        <v>777</v>
      </c>
      <c r="B72" s="277" t="s">
        <v>722</v>
      </c>
      <c r="C72" s="52" t="s">
        <v>791</v>
      </c>
      <c r="D72" s="21">
        <v>0</v>
      </c>
      <c r="E72" s="21">
        <v>0</v>
      </c>
      <c r="F72" s="21">
        <v>0</v>
      </c>
      <c r="G72" s="21">
        <v>0</v>
      </c>
      <c r="H72" s="21">
        <v>0</v>
      </c>
      <c r="I72" s="21">
        <v>0</v>
      </c>
      <c r="J72" s="21">
        <v>4</v>
      </c>
      <c r="K72" s="21">
        <v>0</v>
      </c>
      <c r="L72" s="21">
        <v>0</v>
      </c>
      <c r="M72" s="21">
        <v>0</v>
      </c>
      <c r="N72" s="21">
        <v>0</v>
      </c>
      <c r="O72" s="21">
        <v>0</v>
      </c>
      <c r="P72" s="21">
        <v>0</v>
      </c>
      <c r="Q72" s="21">
        <v>0</v>
      </c>
      <c r="R72" s="21">
        <v>0</v>
      </c>
      <c r="S72" s="21">
        <v>0</v>
      </c>
      <c r="T72" s="21">
        <v>0</v>
      </c>
      <c r="U72" s="21">
        <v>0</v>
      </c>
      <c r="V72" s="21">
        <v>0</v>
      </c>
      <c r="W72" s="21">
        <v>0</v>
      </c>
      <c r="X72" s="21">
        <v>0</v>
      </c>
      <c r="Y72" s="21">
        <v>0</v>
      </c>
      <c r="Z72" s="21">
        <v>0</v>
      </c>
      <c r="AA72" s="21">
        <v>0</v>
      </c>
      <c r="AB72" s="21">
        <v>0</v>
      </c>
      <c r="AC72" s="21">
        <v>0</v>
      </c>
      <c r="AD72" s="21">
        <v>0</v>
      </c>
      <c r="AE72" s="21">
        <v>0</v>
      </c>
      <c r="AF72" s="21">
        <v>0</v>
      </c>
      <c r="AG72" s="21">
        <v>0</v>
      </c>
      <c r="AH72" s="21">
        <v>0</v>
      </c>
      <c r="AI72" s="21">
        <v>0</v>
      </c>
      <c r="AJ72" s="21">
        <v>0</v>
      </c>
      <c r="AK72" s="21">
        <v>0</v>
      </c>
      <c r="AL72" s="21">
        <v>4</v>
      </c>
      <c r="AM72" s="21">
        <v>0</v>
      </c>
      <c r="AN72" s="21">
        <v>0</v>
      </c>
      <c r="AO72" s="21">
        <v>0</v>
      </c>
      <c r="AP72" s="21">
        <v>0</v>
      </c>
      <c r="AQ72" s="21">
        <v>0</v>
      </c>
      <c r="AR72" s="21">
        <v>0</v>
      </c>
      <c r="AS72" s="21">
        <v>0</v>
      </c>
      <c r="AT72" s="21">
        <v>0</v>
      </c>
      <c r="AU72" s="21">
        <v>0</v>
      </c>
      <c r="AV72" s="21">
        <v>0</v>
      </c>
      <c r="AW72" s="21">
        <v>0</v>
      </c>
      <c r="AX72" s="21">
        <v>0</v>
      </c>
      <c r="AY72" s="21">
        <v>0</v>
      </c>
      <c r="AZ72" s="21">
        <v>0</v>
      </c>
      <c r="BA72" s="21">
        <v>0</v>
      </c>
      <c r="BB72" s="21">
        <v>0</v>
      </c>
      <c r="BC72" s="21">
        <v>0</v>
      </c>
      <c r="BD72" s="21">
        <v>0</v>
      </c>
      <c r="BE72" s="21">
        <v>0</v>
      </c>
      <c r="BF72" s="21">
        <v>0</v>
      </c>
      <c r="BG72" s="21">
        <v>0</v>
      </c>
      <c r="BH72" s="21">
        <v>0</v>
      </c>
      <c r="BI72" s="21">
        <v>0</v>
      </c>
      <c r="BJ72" s="21">
        <v>0</v>
      </c>
      <c r="BK72" s="21">
        <v>0</v>
      </c>
      <c r="BL72" s="21">
        <v>0</v>
      </c>
      <c r="BM72" s="21">
        <v>0</v>
      </c>
      <c r="BN72" s="21">
        <v>0</v>
      </c>
      <c r="BO72" s="21">
        <v>0</v>
      </c>
      <c r="BP72" s="21">
        <v>0</v>
      </c>
      <c r="BQ72" s="21">
        <v>0</v>
      </c>
      <c r="BR72" s="21">
        <v>0</v>
      </c>
      <c r="BS72" s="21">
        <v>0</v>
      </c>
      <c r="BT72" s="21">
        <v>0</v>
      </c>
      <c r="BU72" s="21">
        <v>0</v>
      </c>
      <c r="BV72" s="21">
        <v>0</v>
      </c>
      <c r="BW72" s="21">
        <v>0</v>
      </c>
      <c r="BX72" s="21">
        <v>0</v>
      </c>
      <c r="BY72" s="21">
        <v>0</v>
      </c>
      <c r="BZ72" s="21">
        <v>0</v>
      </c>
      <c r="CA72" s="21">
        <v>0</v>
      </c>
      <c r="CB72" s="21">
        <v>4</v>
      </c>
      <c r="CC72" s="21">
        <v>0</v>
      </c>
      <c r="CD72" s="21">
        <v>0</v>
      </c>
      <c r="CE72" s="21">
        <v>0</v>
      </c>
      <c r="CF72" s="21">
        <v>0</v>
      </c>
      <c r="CG72" s="21">
        <v>0</v>
      </c>
      <c r="CH72" s="21">
        <v>0</v>
      </c>
      <c r="CI72" s="21">
        <v>0</v>
      </c>
      <c r="CJ72" s="98" t="s">
        <v>586</v>
      </c>
    </row>
    <row r="73" spans="1:88" ht="157.5">
      <c r="A73" s="29" t="s">
        <v>778</v>
      </c>
      <c r="B73" s="277" t="s">
        <v>724</v>
      </c>
      <c r="C73" s="52" t="s">
        <v>792</v>
      </c>
      <c r="D73" s="21">
        <v>0</v>
      </c>
      <c r="E73" s="21">
        <v>0</v>
      </c>
      <c r="F73" s="21">
        <v>0</v>
      </c>
      <c r="G73" s="21">
        <v>0</v>
      </c>
      <c r="H73" s="21">
        <v>0</v>
      </c>
      <c r="I73" s="21">
        <v>0</v>
      </c>
      <c r="J73" s="21">
        <v>19</v>
      </c>
      <c r="K73" s="21">
        <v>0</v>
      </c>
      <c r="L73" s="21">
        <v>0</v>
      </c>
      <c r="M73" s="21">
        <v>0</v>
      </c>
      <c r="N73" s="21">
        <v>0</v>
      </c>
      <c r="O73" s="21">
        <v>0</v>
      </c>
      <c r="P73" s="21">
        <v>0</v>
      </c>
      <c r="Q73" s="21">
        <v>0</v>
      </c>
      <c r="R73" s="21">
        <v>0</v>
      </c>
      <c r="S73" s="21">
        <v>0</v>
      </c>
      <c r="T73" s="21">
        <v>0</v>
      </c>
      <c r="U73" s="21">
        <v>0</v>
      </c>
      <c r="V73" s="21">
        <v>0</v>
      </c>
      <c r="W73" s="21">
        <v>0</v>
      </c>
      <c r="X73" s="21">
        <v>0</v>
      </c>
      <c r="Y73" s="21">
        <v>0</v>
      </c>
      <c r="Z73" s="21">
        <v>0</v>
      </c>
      <c r="AA73" s="21">
        <v>0</v>
      </c>
      <c r="AB73" s="21">
        <v>0</v>
      </c>
      <c r="AC73" s="21">
        <v>0</v>
      </c>
      <c r="AD73" s="21">
        <v>0</v>
      </c>
      <c r="AE73" s="21">
        <v>0</v>
      </c>
      <c r="AF73" s="21">
        <v>0</v>
      </c>
      <c r="AG73" s="21">
        <v>0</v>
      </c>
      <c r="AH73" s="21">
        <v>0</v>
      </c>
      <c r="AI73" s="21">
        <v>0</v>
      </c>
      <c r="AJ73" s="21">
        <v>0</v>
      </c>
      <c r="AK73" s="21">
        <v>0</v>
      </c>
      <c r="AL73" s="21">
        <v>0</v>
      </c>
      <c r="AM73" s="21">
        <v>0</v>
      </c>
      <c r="AN73" s="21">
        <v>0</v>
      </c>
      <c r="AO73" s="21">
        <v>0</v>
      </c>
      <c r="AP73" s="21">
        <v>0</v>
      </c>
      <c r="AQ73" s="21">
        <v>0</v>
      </c>
      <c r="AR73" s="21">
        <v>0</v>
      </c>
      <c r="AS73" s="21">
        <v>0</v>
      </c>
      <c r="AT73" s="21">
        <v>0</v>
      </c>
      <c r="AU73" s="21">
        <v>0</v>
      </c>
      <c r="AV73" s="21">
        <v>0</v>
      </c>
      <c r="AW73" s="21">
        <v>0</v>
      </c>
      <c r="AX73" s="21">
        <v>0</v>
      </c>
      <c r="AY73" s="21">
        <v>0</v>
      </c>
      <c r="AZ73" s="21">
        <v>19</v>
      </c>
      <c r="BA73" s="21">
        <v>0</v>
      </c>
      <c r="BB73" s="21">
        <v>0</v>
      </c>
      <c r="BC73" s="21">
        <v>0</v>
      </c>
      <c r="BD73" s="21">
        <v>0</v>
      </c>
      <c r="BE73" s="21">
        <v>0</v>
      </c>
      <c r="BF73" s="21">
        <v>0</v>
      </c>
      <c r="BG73" s="21">
        <v>0</v>
      </c>
      <c r="BH73" s="21">
        <v>0</v>
      </c>
      <c r="BI73" s="21">
        <v>0</v>
      </c>
      <c r="BJ73" s="21">
        <v>0</v>
      </c>
      <c r="BK73" s="21">
        <v>0</v>
      </c>
      <c r="BL73" s="21">
        <v>0</v>
      </c>
      <c r="BM73" s="21">
        <v>0</v>
      </c>
      <c r="BN73" s="21">
        <v>0</v>
      </c>
      <c r="BO73" s="21">
        <v>0</v>
      </c>
      <c r="BP73" s="21">
        <v>0</v>
      </c>
      <c r="BQ73" s="21">
        <v>0</v>
      </c>
      <c r="BR73" s="21">
        <v>0</v>
      </c>
      <c r="BS73" s="21">
        <v>0</v>
      </c>
      <c r="BT73" s="21">
        <v>0</v>
      </c>
      <c r="BU73" s="21">
        <v>0</v>
      </c>
      <c r="BV73" s="21">
        <v>0</v>
      </c>
      <c r="BW73" s="21">
        <v>0</v>
      </c>
      <c r="BX73" s="21">
        <v>0</v>
      </c>
      <c r="BY73" s="21">
        <v>0</v>
      </c>
      <c r="BZ73" s="21">
        <v>0</v>
      </c>
      <c r="CA73" s="21">
        <v>0</v>
      </c>
      <c r="CB73" s="21">
        <v>19</v>
      </c>
      <c r="CC73" s="21">
        <v>0</v>
      </c>
      <c r="CD73" s="21">
        <v>0</v>
      </c>
      <c r="CE73" s="21">
        <v>0</v>
      </c>
      <c r="CF73" s="21">
        <v>0</v>
      </c>
      <c r="CG73" s="21">
        <v>0</v>
      </c>
      <c r="CH73" s="21">
        <v>0</v>
      </c>
      <c r="CI73" s="21">
        <v>0</v>
      </c>
      <c r="CJ73" s="98" t="s">
        <v>586</v>
      </c>
    </row>
    <row r="74" spans="1:88" ht="110.25">
      <c r="A74" s="29" t="s">
        <v>797</v>
      </c>
      <c r="B74" s="277" t="s">
        <v>725</v>
      </c>
      <c r="C74" s="52" t="s">
        <v>793</v>
      </c>
      <c r="D74" s="21">
        <v>0</v>
      </c>
      <c r="E74" s="21">
        <v>0</v>
      </c>
      <c r="F74" s="21">
        <v>0</v>
      </c>
      <c r="G74" s="21">
        <v>0</v>
      </c>
      <c r="H74" s="21">
        <v>0</v>
      </c>
      <c r="I74" s="21">
        <v>0</v>
      </c>
      <c r="J74" s="21">
        <v>5</v>
      </c>
      <c r="K74" s="21">
        <v>0</v>
      </c>
      <c r="L74" s="21">
        <v>0</v>
      </c>
      <c r="M74" s="21">
        <v>0</v>
      </c>
      <c r="N74" s="21">
        <v>0</v>
      </c>
      <c r="O74" s="21">
        <v>0</v>
      </c>
      <c r="P74" s="21">
        <v>0</v>
      </c>
      <c r="Q74" s="21">
        <v>0</v>
      </c>
      <c r="R74" s="21">
        <v>0</v>
      </c>
      <c r="S74" s="21">
        <v>0</v>
      </c>
      <c r="T74" s="21">
        <v>0</v>
      </c>
      <c r="U74" s="21">
        <v>0</v>
      </c>
      <c r="V74" s="21">
        <v>0</v>
      </c>
      <c r="W74" s="21">
        <v>0</v>
      </c>
      <c r="X74" s="21">
        <v>0</v>
      </c>
      <c r="Y74" s="21">
        <v>0</v>
      </c>
      <c r="Z74" s="21">
        <v>0</v>
      </c>
      <c r="AA74" s="21">
        <v>0</v>
      </c>
      <c r="AB74" s="21">
        <v>0</v>
      </c>
      <c r="AC74" s="21">
        <v>0</v>
      </c>
      <c r="AD74" s="21">
        <v>0</v>
      </c>
      <c r="AE74" s="21">
        <v>0</v>
      </c>
      <c r="AF74" s="21">
        <v>0</v>
      </c>
      <c r="AG74" s="21">
        <v>0</v>
      </c>
      <c r="AH74" s="21">
        <v>0</v>
      </c>
      <c r="AI74" s="21">
        <v>0</v>
      </c>
      <c r="AJ74" s="21">
        <v>0</v>
      </c>
      <c r="AK74" s="21">
        <v>0</v>
      </c>
      <c r="AL74" s="21">
        <v>0</v>
      </c>
      <c r="AM74" s="21">
        <v>0</v>
      </c>
      <c r="AN74" s="21">
        <v>0</v>
      </c>
      <c r="AO74" s="21">
        <v>0</v>
      </c>
      <c r="AP74" s="21">
        <v>0</v>
      </c>
      <c r="AQ74" s="21">
        <v>0</v>
      </c>
      <c r="AR74" s="21">
        <v>0</v>
      </c>
      <c r="AS74" s="21">
        <v>0</v>
      </c>
      <c r="AT74" s="21">
        <v>0</v>
      </c>
      <c r="AU74" s="21">
        <v>0</v>
      </c>
      <c r="AV74" s="21">
        <v>0</v>
      </c>
      <c r="AW74" s="21">
        <v>0</v>
      </c>
      <c r="AX74" s="21">
        <v>0</v>
      </c>
      <c r="AY74" s="21">
        <v>0</v>
      </c>
      <c r="AZ74" s="21">
        <v>0</v>
      </c>
      <c r="BA74" s="21">
        <v>0</v>
      </c>
      <c r="BB74" s="21">
        <v>0</v>
      </c>
      <c r="BC74" s="21">
        <v>0</v>
      </c>
      <c r="BD74" s="21">
        <v>0</v>
      </c>
      <c r="BE74" s="21">
        <v>0</v>
      </c>
      <c r="BF74" s="21">
        <v>0</v>
      </c>
      <c r="BG74" s="21">
        <v>0</v>
      </c>
      <c r="BH74" s="21">
        <v>0</v>
      </c>
      <c r="BI74" s="21">
        <v>0</v>
      </c>
      <c r="BJ74" s="21">
        <v>0</v>
      </c>
      <c r="BK74" s="21">
        <v>0</v>
      </c>
      <c r="BL74" s="21">
        <v>0</v>
      </c>
      <c r="BM74" s="21">
        <v>0</v>
      </c>
      <c r="BN74" s="21">
        <v>5</v>
      </c>
      <c r="BO74" s="21">
        <v>0</v>
      </c>
      <c r="BP74" s="21">
        <v>0</v>
      </c>
      <c r="BQ74" s="21">
        <v>0</v>
      </c>
      <c r="BR74" s="21">
        <v>0</v>
      </c>
      <c r="BS74" s="21">
        <v>0</v>
      </c>
      <c r="BT74" s="21">
        <v>0</v>
      </c>
      <c r="BU74" s="21">
        <v>0</v>
      </c>
      <c r="BV74" s="21">
        <v>0</v>
      </c>
      <c r="BW74" s="21">
        <v>0</v>
      </c>
      <c r="BX74" s="21">
        <v>0</v>
      </c>
      <c r="BY74" s="21">
        <v>0</v>
      </c>
      <c r="BZ74" s="21">
        <v>0</v>
      </c>
      <c r="CA74" s="21">
        <v>0</v>
      </c>
      <c r="CB74" s="21">
        <v>5</v>
      </c>
      <c r="CC74" s="21">
        <v>0</v>
      </c>
      <c r="CD74" s="21">
        <v>0</v>
      </c>
      <c r="CE74" s="21">
        <v>0</v>
      </c>
      <c r="CF74" s="21">
        <v>0</v>
      </c>
      <c r="CG74" s="21">
        <v>0</v>
      </c>
      <c r="CH74" s="21">
        <v>0</v>
      </c>
      <c r="CI74" s="21">
        <v>0</v>
      </c>
      <c r="CJ74" s="98" t="s">
        <v>586</v>
      </c>
    </row>
    <row r="75" spans="1:88" ht="94.5">
      <c r="A75" s="29" t="s">
        <v>798</v>
      </c>
      <c r="B75" s="277" t="s">
        <v>723</v>
      </c>
      <c r="C75" s="52" t="s">
        <v>794</v>
      </c>
      <c r="D75" s="21">
        <v>0</v>
      </c>
      <c r="E75" s="21">
        <v>0</v>
      </c>
      <c r="F75" s="21">
        <v>0</v>
      </c>
      <c r="G75" s="21">
        <v>0</v>
      </c>
      <c r="H75" s="21">
        <v>0</v>
      </c>
      <c r="I75" s="21">
        <v>0</v>
      </c>
      <c r="J75" s="21">
        <v>2</v>
      </c>
      <c r="K75" s="21">
        <v>0</v>
      </c>
      <c r="L75" s="21">
        <v>0</v>
      </c>
      <c r="M75" s="21">
        <v>0</v>
      </c>
      <c r="N75" s="21">
        <v>0</v>
      </c>
      <c r="O75" s="21">
        <v>0</v>
      </c>
      <c r="P75" s="21">
        <v>0</v>
      </c>
      <c r="Q75" s="21">
        <v>0</v>
      </c>
      <c r="R75" s="21">
        <v>0</v>
      </c>
      <c r="S75" s="21">
        <v>0</v>
      </c>
      <c r="T75" s="21">
        <v>0</v>
      </c>
      <c r="U75" s="21">
        <v>0</v>
      </c>
      <c r="V75" s="21">
        <v>0</v>
      </c>
      <c r="W75" s="21">
        <v>0</v>
      </c>
      <c r="X75" s="21">
        <v>0</v>
      </c>
      <c r="Y75" s="21">
        <v>0</v>
      </c>
      <c r="Z75" s="21">
        <v>0</v>
      </c>
      <c r="AA75" s="21">
        <v>0</v>
      </c>
      <c r="AB75" s="21">
        <v>0</v>
      </c>
      <c r="AC75" s="21">
        <v>0</v>
      </c>
      <c r="AD75" s="21">
        <v>0</v>
      </c>
      <c r="AE75" s="21">
        <v>0</v>
      </c>
      <c r="AF75" s="21">
        <v>0</v>
      </c>
      <c r="AG75" s="21">
        <v>0</v>
      </c>
      <c r="AH75" s="21">
        <v>0</v>
      </c>
      <c r="AI75" s="21">
        <v>0</v>
      </c>
      <c r="AJ75" s="21">
        <v>0</v>
      </c>
      <c r="AK75" s="21">
        <v>0</v>
      </c>
      <c r="AL75" s="21">
        <v>2</v>
      </c>
      <c r="AM75" s="21">
        <v>0</v>
      </c>
      <c r="AN75" s="21">
        <v>0</v>
      </c>
      <c r="AO75" s="21">
        <v>0</v>
      </c>
      <c r="AP75" s="21">
        <v>0</v>
      </c>
      <c r="AQ75" s="21">
        <v>0</v>
      </c>
      <c r="AR75" s="21">
        <v>0</v>
      </c>
      <c r="AS75" s="21">
        <v>0</v>
      </c>
      <c r="AT75" s="21">
        <v>0</v>
      </c>
      <c r="AU75" s="21">
        <v>0</v>
      </c>
      <c r="AV75" s="21">
        <v>0</v>
      </c>
      <c r="AW75" s="21">
        <v>0</v>
      </c>
      <c r="AX75" s="21">
        <v>0</v>
      </c>
      <c r="AY75" s="21">
        <v>0</v>
      </c>
      <c r="AZ75" s="21">
        <v>0</v>
      </c>
      <c r="BA75" s="21">
        <v>0</v>
      </c>
      <c r="BB75" s="21">
        <v>0</v>
      </c>
      <c r="BC75" s="21">
        <v>0</v>
      </c>
      <c r="BD75" s="21">
        <v>0</v>
      </c>
      <c r="BE75" s="21">
        <v>0</v>
      </c>
      <c r="BF75" s="21">
        <v>0</v>
      </c>
      <c r="BG75" s="21">
        <v>0</v>
      </c>
      <c r="BH75" s="21">
        <v>0</v>
      </c>
      <c r="BI75" s="21">
        <v>0</v>
      </c>
      <c r="BJ75" s="21">
        <v>0</v>
      </c>
      <c r="BK75" s="21">
        <v>0</v>
      </c>
      <c r="BL75" s="21">
        <v>0</v>
      </c>
      <c r="BM75" s="21">
        <v>0</v>
      </c>
      <c r="BN75" s="21">
        <v>0</v>
      </c>
      <c r="BO75" s="21">
        <v>0</v>
      </c>
      <c r="BP75" s="21">
        <v>0</v>
      </c>
      <c r="BQ75" s="21">
        <v>0</v>
      </c>
      <c r="BR75" s="21">
        <v>0</v>
      </c>
      <c r="BS75" s="21">
        <v>0</v>
      </c>
      <c r="BT75" s="21">
        <v>0</v>
      </c>
      <c r="BU75" s="21">
        <v>0</v>
      </c>
      <c r="BV75" s="21">
        <v>0</v>
      </c>
      <c r="BW75" s="21">
        <v>0</v>
      </c>
      <c r="BX75" s="21">
        <v>0</v>
      </c>
      <c r="BY75" s="21">
        <v>0</v>
      </c>
      <c r="BZ75" s="21">
        <v>0</v>
      </c>
      <c r="CA75" s="21">
        <v>0</v>
      </c>
      <c r="CB75" s="21">
        <v>2</v>
      </c>
      <c r="CC75" s="21">
        <v>0</v>
      </c>
      <c r="CD75" s="21">
        <v>0</v>
      </c>
      <c r="CE75" s="21">
        <v>0</v>
      </c>
      <c r="CF75" s="21">
        <v>0</v>
      </c>
      <c r="CG75" s="21">
        <v>0</v>
      </c>
      <c r="CH75" s="21">
        <v>0</v>
      </c>
      <c r="CI75" s="21">
        <v>0</v>
      </c>
      <c r="CJ75" s="98" t="s">
        <v>586</v>
      </c>
    </row>
    <row r="76" spans="1:88" ht="110.25">
      <c r="A76" s="29" t="s">
        <v>799</v>
      </c>
      <c r="B76" s="277" t="s">
        <v>737</v>
      </c>
      <c r="C76" s="52" t="s">
        <v>795</v>
      </c>
      <c r="D76" s="21">
        <v>0</v>
      </c>
      <c r="E76" s="21">
        <v>0</v>
      </c>
      <c r="F76" s="21">
        <v>0</v>
      </c>
      <c r="G76" s="21">
        <v>0</v>
      </c>
      <c r="H76" s="21">
        <v>0</v>
      </c>
      <c r="I76" s="21">
        <v>0</v>
      </c>
      <c r="J76" s="21">
        <v>12</v>
      </c>
      <c r="K76" s="21">
        <v>0</v>
      </c>
      <c r="L76" s="21">
        <v>0</v>
      </c>
      <c r="M76" s="21">
        <v>0</v>
      </c>
      <c r="N76" s="21">
        <v>0</v>
      </c>
      <c r="O76" s="21">
        <v>0</v>
      </c>
      <c r="P76" s="21">
        <v>0</v>
      </c>
      <c r="Q76" s="21">
        <v>0</v>
      </c>
      <c r="R76" s="21">
        <v>0</v>
      </c>
      <c r="S76" s="21">
        <v>0</v>
      </c>
      <c r="T76" s="21">
        <v>0</v>
      </c>
      <c r="U76" s="21">
        <v>0</v>
      </c>
      <c r="V76" s="21">
        <v>0</v>
      </c>
      <c r="W76" s="21">
        <v>0</v>
      </c>
      <c r="X76" s="21">
        <v>0</v>
      </c>
      <c r="Y76" s="21">
        <v>0</v>
      </c>
      <c r="Z76" s="21">
        <v>0</v>
      </c>
      <c r="AA76" s="21">
        <v>0</v>
      </c>
      <c r="AB76" s="21">
        <v>0</v>
      </c>
      <c r="AC76" s="21">
        <v>0</v>
      </c>
      <c r="AD76" s="21">
        <v>0</v>
      </c>
      <c r="AE76" s="21">
        <v>0</v>
      </c>
      <c r="AF76" s="21">
        <v>0</v>
      </c>
      <c r="AG76" s="21">
        <v>0</v>
      </c>
      <c r="AH76" s="21">
        <v>0</v>
      </c>
      <c r="AI76" s="21">
        <v>0</v>
      </c>
      <c r="AJ76" s="21">
        <v>0</v>
      </c>
      <c r="AK76" s="21">
        <v>0</v>
      </c>
      <c r="AL76" s="21">
        <v>4</v>
      </c>
      <c r="AM76" s="21">
        <v>0</v>
      </c>
      <c r="AN76" s="21">
        <v>0</v>
      </c>
      <c r="AO76" s="21">
        <v>0</v>
      </c>
      <c r="AP76" s="21">
        <v>0</v>
      </c>
      <c r="AQ76" s="21">
        <v>0</v>
      </c>
      <c r="AR76" s="21">
        <v>0</v>
      </c>
      <c r="AS76" s="21">
        <v>0</v>
      </c>
      <c r="AT76" s="21">
        <v>0</v>
      </c>
      <c r="AU76" s="21">
        <v>0</v>
      </c>
      <c r="AV76" s="21">
        <v>0</v>
      </c>
      <c r="AW76" s="21">
        <v>0</v>
      </c>
      <c r="AX76" s="21">
        <v>0</v>
      </c>
      <c r="AY76" s="21">
        <v>0</v>
      </c>
      <c r="AZ76" s="21">
        <v>2</v>
      </c>
      <c r="BA76" s="21">
        <v>0</v>
      </c>
      <c r="BB76" s="21">
        <v>0</v>
      </c>
      <c r="BC76" s="21">
        <v>0</v>
      </c>
      <c r="BD76" s="21">
        <v>0</v>
      </c>
      <c r="BE76" s="21">
        <v>0</v>
      </c>
      <c r="BF76" s="21">
        <v>0</v>
      </c>
      <c r="BG76" s="21">
        <v>0</v>
      </c>
      <c r="BH76" s="21">
        <v>0</v>
      </c>
      <c r="BI76" s="21">
        <v>0</v>
      </c>
      <c r="BJ76" s="21">
        <v>0</v>
      </c>
      <c r="BK76" s="21">
        <v>0</v>
      </c>
      <c r="BL76" s="21">
        <v>0</v>
      </c>
      <c r="BM76" s="21">
        <v>0</v>
      </c>
      <c r="BN76" s="21">
        <v>6</v>
      </c>
      <c r="BO76" s="21">
        <v>0</v>
      </c>
      <c r="BP76" s="21">
        <v>0</v>
      </c>
      <c r="BQ76" s="21">
        <v>0</v>
      </c>
      <c r="BR76" s="21">
        <v>0</v>
      </c>
      <c r="BS76" s="21">
        <v>0</v>
      </c>
      <c r="BT76" s="21">
        <v>0</v>
      </c>
      <c r="BU76" s="21">
        <v>0</v>
      </c>
      <c r="BV76" s="21">
        <v>0</v>
      </c>
      <c r="BW76" s="21">
        <v>0</v>
      </c>
      <c r="BX76" s="21">
        <v>0</v>
      </c>
      <c r="BY76" s="21">
        <v>0</v>
      </c>
      <c r="BZ76" s="21">
        <v>0</v>
      </c>
      <c r="CA76" s="21">
        <v>0</v>
      </c>
      <c r="CB76" s="21">
        <v>12</v>
      </c>
      <c r="CC76" s="21">
        <v>0</v>
      </c>
      <c r="CD76" s="21">
        <v>0</v>
      </c>
      <c r="CE76" s="21">
        <v>0</v>
      </c>
      <c r="CF76" s="21">
        <v>0</v>
      </c>
      <c r="CG76" s="21">
        <v>0</v>
      </c>
      <c r="CH76" s="21">
        <v>0</v>
      </c>
      <c r="CI76" s="21">
        <v>0</v>
      </c>
      <c r="CJ76" s="98" t="s">
        <v>586</v>
      </c>
    </row>
    <row r="77" spans="1:88" ht="126">
      <c r="A77" s="29" t="s">
        <v>800</v>
      </c>
      <c r="B77" s="277" t="s">
        <v>721</v>
      </c>
      <c r="C77" s="52" t="s">
        <v>796</v>
      </c>
      <c r="D77" s="21">
        <v>0</v>
      </c>
      <c r="E77" s="21">
        <v>0</v>
      </c>
      <c r="F77" s="21">
        <v>0</v>
      </c>
      <c r="G77" s="21">
        <v>0</v>
      </c>
      <c r="H77" s="21">
        <v>0</v>
      </c>
      <c r="I77" s="21">
        <v>0</v>
      </c>
      <c r="J77" s="21">
        <v>10</v>
      </c>
      <c r="K77" s="21">
        <v>0</v>
      </c>
      <c r="L77" s="21">
        <v>0</v>
      </c>
      <c r="M77" s="21">
        <v>0</v>
      </c>
      <c r="N77" s="21">
        <v>0</v>
      </c>
      <c r="O77" s="21">
        <v>0</v>
      </c>
      <c r="P77" s="21">
        <v>0</v>
      </c>
      <c r="Q77" s="21">
        <v>0</v>
      </c>
      <c r="R77" s="21">
        <v>0</v>
      </c>
      <c r="S77" s="21">
        <v>0</v>
      </c>
      <c r="T77" s="21">
        <v>0</v>
      </c>
      <c r="U77" s="21">
        <v>0</v>
      </c>
      <c r="V77" s="21">
        <v>0</v>
      </c>
      <c r="W77" s="21">
        <v>0</v>
      </c>
      <c r="X77" s="21">
        <v>0</v>
      </c>
      <c r="Y77" s="21">
        <v>0</v>
      </c>
      <c r="Z77" s="21">
        <v>0</v>
      </c>
      <c r="AA77" s="21">
        <v>0</v>
      </c>
      <c r="AB77" s="21">
        <v>0</v>
      </c>
      <c r="AC77" s="21">
        <v>0</v>
      </c>
      <c r="AD77" s="21">
        <v>0</v>
      </c>
      <c r="AE77" s="21">
        <v>0</v>
      </c>
      <c r="AF77" s="21">
        <v>0</v>
      </c>
      <c r="AG77" s="21">
        <v>0</v>
      </c>
      <c r="AH77" s="21">
        <v>0</v>
      </c>
      <c r="AI77" s="21">
        <v>0</v>
      </c>
      <c r="AJ77" s="21">
        <v>0</v>
      </c>
      <c r="AK77" s="21">
        <v>0</v>
      </c>
      <c r="AL77" s="21">
        <v>4</v>
      </c>
      <c r="AM77" s="21">
        <v>0</v>
      </c>
      <c r="AN77" s="21">
        <v>0</v>
      </c>
      <c r="AO77" s="21">
        <v>0</v>
      </c>
      <c r="AP77" s="21">
        <v>0</v>
      </c>
      <c r="AQ77" s="21">
        <v>0</v>
      </c>
      <c r="AR77" s="21">
        <v>0</v>
      </c>
      <c r="AS77" s="21">
        <v>0</v>
      </c>
      <c r="AT77" s="21">
        <v>0</v>
      </c>
      <c r="AU77" s="21">
        <v>0</v>
      </c>
      <c r="AV77" s="21">
        <v>0</v>
      </c>
      <c r="AW77" s="21">
        <v>0</v>
      </c>
      <c r="AX77" s="21">
        <v>0</v>
      </c>
      <c r="AY77" s="21">
        <v>0</v>
      </c>
      <c r="AZ77" s="21">
        <v>0</v>
      </c>
      <c r="BA77" s="21">
        <v>0</v>
      </c>
      <c r="BB77" s="21">
        <v>0</v>
      </c>
      <c r="BC77" s="21">
        <v>0</v>
      </c>
      <c r="BD77" s="21">
        <v>0</v>
      </c>
      <c r="BE77" s="21">
        <v>0</v>
      </c>
      <c r="BF77" s="21">
        <v>0</v>
      </c>
      <c r="BG77" s="21">
        <v>0</v>
      </c>
      <c r="BH77" s="21">
        <v>0</v>
      </c>
      <c r="BI77" s="21">
        <v>0</v>
      </c>
      <c r="BJ77" s="21">
        <v>0</v>
      </c>
      <c r="BK77" s="21">
        <v>0</v>
      </c>
      <c r="BL77" s="21">
        <v>0</v>
      </c>
      <c r="BM77" s="21">
        <v>0</v>
      </c>
      <c r="BN77" s="21">
        <v>6</v>
      </c>
      <c r="BO77" s="21">
        <v>0</v>
      </c>
      <c r="BP77" s="21">
        <v>0</v>
      </c>
      <c r="BQ77" s="21">
        <v>0</v>
      </c>
      <c r="BR77" s="21">
        <v>0</v>
      </c>
      <c r="BS77" s="21">
        <v>0</v>
      </c>
      <c r="BT77" s="21">
        <v>0</v>
      </c>
      <c r="BU77" s="21">
        <v>0</v>
      </c>
      <c r="BV77" s="21">
        <v>0</v>
      </c>
      <c r="BW77" s="21">
        <v>0</v>
      </c>
      <c r="BX77" s="21">
        <v>0</v>
      </c>
      <c r="BY77" s="21">
        <v>0</v>
      </c>
      <c r="BZ77" s="21">
        <v>0</v>
      </c>
      <c r="CA77" s="21">
        <v>0</v>
      </c>
      <c r="CB77" s="21">
        <v>10</v>
      </c>
      <c r="CC77" s="21">
        <v>0</v>
      </c>
      <c r="CD77" s="21">
        <v>0</v>
      </c>
      <c r="CE77" s="21">
        <v>0</v>
      </c>
      <c r="CF77" s="21">
        <v>0</v>
      </c>
      <c r="CG77" s="21">
        <v>0</v>
      </c>
      <c r="CH77" s="21">
        <v>0</v>
      </c>
      <c r="CI77" s="21">
        <v>0</v>
      </c>
      <c r="CJ77" s="98" t="s">
        <v>586</v>
      </c>
    </row>
    <row r="78" spans="1:88" ht="94.5">
      <c r="A78" s="176" t="s">
        <v>510</v>
      </c>
      <c r="B78" s="177" t="s">
        <v>682</v>
      </c>
      <c r="C78" s="229" t="s">
        <v>586</v>
      </c>
      <c r="D78" s="21">
        <f>D79</f>
        <v>0</v>
      </c>
      <c r="E78" s="21">
        <f t="shared" ref="E78:BP78" si="40">E79</f>
        <v>0</v>
      </c>
      <c r="F78" s="21">
        <f t="shared" si="40"/>
        <v>28.63</v>
      </c>
      <c r="G78" s="21">
        <f t="shared" si="40"/>
        <v>0</v>
      </c>
      <c r="H78" s="21">
        <f t="shared" si="40"/>
        <v>0</v>
      </c>
      <c r="I78" s="21">
        <f t="shared" si="40"/>
        <v>0</v>
      </c>
      <c r="J78" s="21">
        <f t="shared" si="40"/>
        <v>0</v>
      </c>
      <c r="K78" s="21">
        <f t="shared" si="40"/>
        <v>0</v>
      </c>
      <c r="L78" s="21">
        <f t="shared" si="40"/>
        <v>0</v>
      </c>
      <c r="M78" s="21">
        <f t="shared" si="40"/>
        <v>0</v>
      </c>
      <c r="N78" s="21">
        <f t="shared" si="40"/>
        <v>0</v>
      </c>
      <c r="O78" s="21">
        <f t="shared" si="40"/>
        <v>0</v>
      </c>
      <c r="P78" s="21">
        <f t="shared" si="40"/>
        <v>0</v>
      </c>
      <c r="Q78" s="21">
        <f t="shared" si="40"/>
        <v>0</v>
      </c>
      <c r="R78" s="21">
        <f t="shared" si="40"/>
        <v>0</v>
      </c>
      <c r="S78" s="21">
        <f t="shared" si="40"/>
        <v>0</v>
      </c>
      <c r="T78" s="21">
        <f t="shared" si="40"/>
        <v>0</v>
      </c>
      <c r="U78" s="21">
        <f t="shared" si="40"/>
        <v>0</v>
      </c>
      <c r="V78" s="21">
        <f t="shared" si="40"/>
        <v>0</v>
      </c>
      <c r="W78" s="21">
        <f t="shared" si="40"/>
        <v>0</v>
      </c>
      <c r="X78" s="21">
        <f t="shared" si="40"/>
        <v>0</v>
      </c>
      <c r="Y78" s="21">
        <f t="shared" si="40"/>
        <v>0</v>
      </c>
      <c r="Z78" s="21">
        <f t="shared" si="40"/>
        <v>0</v>
      </c>
      <c r="AA78" s="21">
        <f t="shared" si="40"/>
        <v>0</v>
      </c>
      <c r="AB78" s="21">
        <f t="shared" si="40"/>
        <v>0</v>
      </c>
      <c r="AC78" s="21">
        <f t="shared" si="40"/>
        <v>0</v>
      </c>
      <c r="AD78" s="21">
        <f t="shared" si="40"/>
        <v>0</v>
      </c>
      <c r="AE78" s="21">
        <f t="shared" si="40"/>
        <v>0</v>
      </c>
      <c r="AF78" s="21">
        <f t="shared" si="40"/>
        <v>0</v>
      </c>
      <c r="AG78" s="21">
        <f t="shared" si="40"/>
        <v>0</v>
      </c>
      <c r="AH78" s="21">
        <f t="shared" si="40"/>
        <v>0</v>
      </c>
      <c r="AI78" s="21">
        <f t="shared" si="40"/>
        <v>0</v>
      </c>
      <c r="AJ78" s="21">
        <f t="shared" si="40"/>
        <v>0</v>
      </c>
      <c r="AK78" s="21">
        <f t="shared" si="40"/>
        <v>0</v>
      </c>
      <c r="AL78" s="21">
        <f t="shared" si="40"/>
        <v>0</v>
      </c>
      <c r="AM78" s="21">
        <f t="shared" si="40"/>
        <v>0</v>
      </c>
      <c r="AN78" s="21">
        <f t="shared" si="40"/>
        <v>0</v>
      </c>
      <c r="AO78" s="21">
        <f t="shared" si="40"/>
        <v>0</v>
      </c>
      <c r="AP78" s="21">
        <f t="shared" si="40"/>
        <v>0</v>
      </c>
      <c r="AQ78" s="21">
        <f t="shared" si="40"/>
        <v>0</v>
      </c>
      <c r="AR78" s="21">
        <f t="shared" si="40"/>
        <v>0</v>
      </c>
      <c r="AS78" s="21">
        <f t="shared" si="40"/>
        <v>0</v>
      </c>
      <c r="AT78" s="21">
        <f t="shared" si="40"/>
        <v>0</v>
      </c>
      <c r="AU78" s="21">
        <f t="shared" si="40"/>
        <v>0</v>
      </c>
      <c r="AV78" s="21">
        <f t="shared" si="40"/>
        <v>21.880000000000003</v>
      </c>
      <c r="AW78" s="21">
        <f t="shared" si="40"/>
        <v>0</v>
      </c>
      <c r="AX78" s="21">
        <f t="shared" si="40"/>
        <v>0</v>
      </c>
      <c r="AY78" s="21">
        <f t="shared" si="40"/>
        <v>0</v>
      </c>
      <c r="AZ78" s="21">
        <f t="shared" si="40"/>
        <v>0</v>
      </c>
      <c r="BA78" s="21">
        <f t="shared" si="40"/>
        <v>0</v>
      </c>
      <c r="BB78" s="21">
        <f t="shared" si="40"/>
        <v>0</v>
      </c>
      <c r="BC78" s="21">
        <f t="shared" si="40"/>
        <v>0</v>
      </c>
      <c r="BD78" s="21">
        <f t="shared" si="40"/>
        <v>0</v>
      </c>
      <c r="BE78" s="21">
        <f t="shared" si="40"/>
        <v>0</v>
      </c>
      <c r="BF78" s="21">
        <f t="shared" si="40"/>
        <v>0</v>
      </c>
      <c r="BG78" s="21">
        <f t="shared" si="40"/>
        <v>0</v>
      </c>
      <c r="BH78" s="21">
        <f t="shared" si="40"/>
        <v>0</v>
      </c>
      <c r="BI78" s="21">
        <f t="shared" si="40"/>
        <v>0</v>
      </c>
      <c r="BJ78" s="21">
        <f t="shared" si="40"/>
        <v>6.75</v>
      </c>
      <c r="BK78" s="21">
        <f t="shared" si="40"/>
        <v>0</v>
      </c>
      <c r="BL78" s="21">
        <f t="shared" si="40"/>
        <v>0</v>
      </c>
      <c r="BM78" s="21">
        <f t="shared" si="40"/>
        <v>0</v>
      </c>
      <c r="BN78" s="21">
        <f t="shared" si="40"/>
        <v>0</v>
      </c>
      <c r="BO78" s="21">
        <f t="shared" si="40"/>
        <v>0</v>
      </c>
      <c r="BP78" s="21">
        <f t="shared" si="40"/>
        <v>0</v>
      </c>
      <c r="BQ78" s="21">
        <f t="shared" ref="BQ78:CI78" si="41">BQ79</f>
        <v>0</v>
      </c>
      <c r="BR78" s="21">
        <f t="shared" si="41"/>
        <v>0</v>
      </c>
      <c r="BS78" s="21">
        <f t="shared" si="41"/>
        <v>0</v>
      </c>
      <c r="BT78" s="21">
        <f t="shared" si="41"/>
        <v>0</v>
      </c>
      <c r="BU78" s="21">
        <f t="shared" si="41"/>
        <v>0</v>
      </c>
      <c r="BV78" s="21">
        <f t="shared" si="41"/>
        <v>0</v>
      </c>
      <c r="BW78" s="21">
        <f t="shared" si="41"/>
        <v>0</v>
      </c>
      <c r="BX78" s="21">
        <f t="shared" si="41"/>
        <v>28.629999999999995</v>
      </c>
      <c r="BY78" s="21">
        <f t="shared" si="41"/>
        <v>0</v>
      </c>
      <c r="BZ78" s="21">
        <f t="shared" si="41"/>
        <v>0</v>
      </c>
      <c r="CA78" s="21">
        <f t="shared" si="41"/>
        <v>0</v>
      </c>
      <c r="CB78" s="21">
        <f t="shared" si="41"/>
        <v>0</v>
      </c>
      <c r="CC78" s="21">
        <f t="shared" si="41"/>
        <v>0</v>
      </c>
      <c r="CD78" s="21">
        <f t="shared" si="41"/>
        <v>0</v>
      </c>
      <c r="CE78" s="21">
        <f t="shared" si="41"/>
        <v>0</v>
      </c>
      <c r="CF78" s="21">
        <f t="shared" si="41"/>
        <v>0</v>
      </c>
      <c r="CG78" s="21">
        <f t="shared" si="41"/>
        <v>0</v>
      </c>
      <c r="CH78" s="21">
        <f t="shared" si="41"/>
        <v>0</v>
      </c>
      <c r="CI78" s="21">
        <f t="shared" si="41"/>
        <v>0</v>
      </c>
      <c r="CJ78" s="98" t="s">
        <v>586</v>
      </c>
    </row>
    <row r="79" spans="1:88" ht="47.25">
      <c r="A79" s="176" t="s">
        <v>560</v>
      </c>
      <c r="B79" s="177" t="s">
        <v>683</v>
      </c>
      <c r="C79" s="229" t="s">
        <v>586</v>
      </c>
      <c r="D79" s="21">
        <f>SUM(D80:D89)</f>
        <v>0</v>
      </c>
      <c r="E79" s="21">
        <f t="shared" ref="E79:BP79" si="42">SUM(E80:E89)</f>
        <v>0</v>
      </c>
      <c r="F79" s="21">
        <f t="shared" si="42"/>
        <v>28.63</v>
      </c>
      <c r="G79" s="21">
        <f t="shared" si="42"/>
        <v>0</v>
      </c>
      <c r="H79" s="21">
        <f t="shared" si="42"/>
        <v>0</v>
      </c>
      <c r="I79" s="21">
        <f t="shared" si="42"/>
        <v>0</v>
      </c>
      <c r="J79" s="21">
        <f t="shared" si="42"/>
        <v>0</v>
      </c>
      <c r="K79" s="21">
        <f t="shared" si="42"/>
        <v>0</v>
      </c>
      <c r="L79" s="21">
        <f t="shared" si="42"/>
        <v>0</v>
      </c>
      <c r="M79" s="21">
        <f t="shared" si="42"/>
        <v>0</v>
      </c>
      <c r="N79" s="21">
        <f t="shared" si="42"/>
        <v>0</v>
      </c>
      <c r="O79" s="21">
        <f t="shared" si="42"/>
        <v>0</v>
      </c>
      <c r="P79" s="21">
        <f t="shared" si="42"/>
        <v>0</v>
      </c>
      <c r="Q79" s="21">
        <f t="shared" si="42"/>
        <v>0</v>
      </c>
      <c r="R79" s="21">
        <f t="shared" si="42"/>
        <v>0</v>
      </c>
      <c r="S79" s="21">
        <f t="shared" si="42"/>
        <v>0</v>
      </c>
      <c r="T79" s="21">
        <f t="shared" si="42"/>
        <v>0</v>
      </c>
      <c r="U79" s="21">
        <f t="shared" si="42"/>
        <v>0</v>
      </c>
      <c r="V79" s="21">
        <f t="shared" si="42"/>
        <v>0</v>
      </c>
      <c r="W79" s="21">
        <f t="shared" si="42"/>
        <v>0</v>
      </c>
      <c r="X79" s="21">
        <f t="shared" si="42"/>
        <v>0</v>
      </c>
      <c r="Y79" s="21">
        <f t="shared" si="42"/>
        <v>0</v>
      </c>
      <c r="Z79" s="21">
        <f t="shared" si="42"/>
        <v>0</v>
      </c>
      <c r="AA79" s="21">
        <f t="shared" si="42"/>
        <v>0</v>
      </c>
      <c r="AB79" s="21">
        <f t="shared" si="42"/>
        <v>0</v>
      </c>
      <c r="AC79" s="21">
        <f t="shared" si="42"/>
        <v>0</v>
      </c>
      <c r="AD79" s="21">
        <f t="shared" si="42"/>
        <v>0</v>
      </c>
      <c r="AE79" s="21">
        <f t="shared" si="42"/>
        <v>0</v>
      </c>
      <c r="AF79" s="21">
        <f t="shared" si="42"/>
        <v>0</v>
      </c>
      <c r="AG79" s="21">
        <f t="shared" si="42"/>
        <v>0</v>
      </c>
      <c r="AH79" s="21">
        <f t="shared" si="42"/>
        <v>0</v>
      </c>
      <c r="AI79" s="21">
        <f t="shared" si="42"/>
        <v>0</v>
      </c>
      <c r="AJ79" s="21">
        <f t="shared" si="42"/>
        <v>0</v>
      </c>
      <c r="AK79" s="21">
        <f t="shared" si="42"/>
        <v>0</v>
      </c>
      <c r="AL79" s="21">
        <f t="shared" si="42"/>
        <v>0</v>
      </c>
      <c r="AM79" s="21">
        <f t="shared" si="42"/>
        <v>0</v>
      </c>
      <c r="AN79" s="21">
        <f t="shared" si="42"/>
        <v>0</v>
      </c>
      <c r="AO79" s="21">
        <f t="shared" si="42"/>
        <v>0</v>
      </c>
      <c r="AP79" s="21">
        <f t="shared" si="42"/>
        <v>0</v>
      </c>
      <c r="AQ79" s="21">
        <f t="shared" si="42"/>
        <v>0</v>
      </c>
      <c r="AR79" s="21">
        <f t="shared" si="42"/>
        <v>0</v>
      </c>
      <c r="AS79" s="21">
        <f t="shared" si="42"/>
        <v>0</v>
      </c>
      <c r="AT79" s="21">
        <f t="shared" si="42"/>
        <v>0</v>
      </c>
      <c r="AU79" s="21">
        <f t="shared" si="42"/>
        <v>0</v>
      </c>
      <c r="AV79" s="21">
        <f t="shared" si="42"/>
        <v>21.880000000000003</v>
      </c>
      <c r="AW79" s="21">
        <f t="shared" si="42"/>
        <v>0</v>
      </c>
      <c r="AX79" s="21">
        <f t="shared" si="42"/>
        <v>0</v>
      </c>
      <c r="AY79" s="21">
        <f t="shared" si="42"/>
        <v>0</v>
      </c>
      <c r="AZ79" s="21">
        <f t="shared" si="42"/>
        <v>0</v>
      </c>
      <c r="BA79" s="21">
        <f t="shared" si="42"/>
        <v>0</v>
      </c>
      <c r="BB79" s="21">
        <f t="shared" si="42"/>
        <v>0</v>
      </c>
      <c r="BC79" s="21">
        <f t="shared" si="42"/>
        <v>0</v>
      </c>
      <c r="BD79" s="21">
        <f t="shared" si="42"/>
        <v>0</v>
      </c>
      <c r="BE79" s="21">
        <f t="shared" si="42"/>
        <v>0</v>
      </c>
      <c r="BF79" s="21">
        <f t="shared" si="42"/>
        <v>0</v>
      </c>
      <c r="BG79" s="21">
        <f t="shared" si="42"/>
        <v>0</v>
      </c>
      <c r="BH79" s="21">
        <f t="shared" si="42"/>
        <v>0</v>
      </c>
      <c r="BI79" s="21">
        <f t="shared" si="42"/>
        <v>0</v>
      </c>
      <c r="BJ79" s="21">
        <f t="shared" si="42"/>
        <v>6.75</v>
      </c>
      <c r="BK79" s="21">
        <f t="shared" si="42"/>
        <v>0</v>
      </c>
      <c r="BL79" s="21">
        <f t="shared" si="42"/>
        <v>0</v>
      </c>
      <c r="BM79" s="21">
        <f t="shared" si="42"/>
        <v>0</v>
      </c>
      <c r="BN79" s="21">
        <f t="shared" si="42"/>
        <v>0</v>
      </c>
      <c r="BO79" s="21">
        <f t="shared" si="42"/>
        <v>0</v>
      </c>
      <c r="BP79" s="21">
        <f t="shared" si="42"/>
        <v>0</v>
      </c>
      <c r="BQ79" s="21">
        <f t="shared" ref="BQ79:CI79" si="43">SUM(BQ80:BQ89)</f>
        <v>0</v>
      </c>
      <c r="BR79" s="21">
        <f t="shared" si="43"/>
        <v>0</v>
      </c>
      <c r="BS79" s="21">
        <f t="shared" si="43"/>
        <v>0</v>
      </c>
      <c r="BT79" s="21">
        <f t="shared" si="43"/>
        <v>0</v>
      </c>
      <c r="BU79" s="21">
        <f t="shared" si="43"/>
        <v>0</v>
      </c>
      <c r="BV79" s="21">
        <f t="shared" si="43"/>
        <v>0</v>
      </c>
      <c r="BW79" s="21">
        <f t="shared" si="43"/>
        <v>0</v>
      </c>
      <c r="BX79" s="21">
        <f t="shared" si="43"/>
        <v>28.629999999999995</v>
      </c>
      <c r="BY79" s="21">
        <f t="shared" si="43"/>
        <v>0</v>
      </c>
      <c r="BZ79" s="21">
        <f t="shared" si="43"/>
        <v>0</v>
      </c>
      <c r="CA79" s="21">
        <f t="shared" si="43"/>
        <v>0</v>
      </c>
      <c r="CB79" s="21">
        <f t="shared" si="43"/>
        <v>0</v>
      </c>
      <c r="CC79" s="21">
        <f t="shared" si="43"/>
        <v>0</v>
      </c>
      <c r="CD79" s="21">
        <f t="shared" si="43"/>
        <v>0</v>
      </c>
      <c r="CE79" s="21">
        <f t="shared" si="43"/>
        <v>0</v>
      </c>
      <c r="CF79" s="21">
        <f t="shared" si="43"/>
        <v>0</v>
      </c>
      <c r="CG79" s="21">
        <f t="shared" si="43"/>
        <v>0</v>
      </c>
      <c r="CH79" s="21">
        <f t="shared" si="43"/>
        <v>0</v>
      </c>
      <c r="CI79" s="21">
        <f t="shared" si="43"/>
        <v>0</v>
      </c>
      <c r="CJ79" s="98" t="s">
        <v>586</v>
      </c>
    </row>
    <row r="80" spans="1:88" ht="78.75">
      <c r="A80" s="29" t="s">
        <v>753</v>
      </c>
      <c r="B80" s="277" t="s">
        <v>710</v>
      </c>
      <c r="C80" s="52" t="s">
        <v>801</v>
      </c>
      <c r="D80" s="21">
        <v>0</v>
      </c>
      <c r="E80" s="21">
        <v>0</v>
      </c>
      <c r="F80" s="21">
        <v>1.4</v>
      </c>
      <c r="G80" s="21">
        <v>0</v>
      </c>
      <c r="H80" s="21">
        <v>0</v>
      </c>
      <c r="I80" s="21">
        <v>0</v>
      </c>
      <c r="J80" s="21">
        <v>0</v>
      </c>
      <c r="K80" s="21">
        <v>0</v>
      </c>
      <c r="L80" s="21">
        <v>0</v>
      </c>
      <c r="M80" s="21">
        <v>0</v>
      </c>
      <c r="N80" s="21">
        <v>0</v>
      </c>
      <c r="O80" s="21">
        <v>0</v>
      </c>
      <c r="P80" s="21">
        <v>0</v>
      </c>
      <c r="Q80" s="21">
        <v>0</v>
      </c>
      <c r="R80" s="21">
        <v>0</v>
      </c>
      <c r="S80" s="21">
        <v>0</v>
      </c>
      <c r="T80" s="21">
        <v>0</v>
      </c>
      <c r="U80" s="21">
        <v>0</v>
      </c>
      <c r="V80" s="21">
        <v>0</v>
      </c>
      <c r="W80" s="21">
        <v>0</v>
      </c>
      <c r="X80" s="21">
        <v>0</v>
      </c>
      <c r="Y80" s="21">
        <v>0</v>
      </c>
      <c r="Z80" s="21">
        <v>0</v>
      </c>
      <c r="AA80" s="21">
        <v>0</v>
      </c>
      <c r="AB80" s="21">
        <v>0</v>
      </c>
      <c r="AC80" s="21">
        <v>0</v>
      </c>
      <c r="AD80" s="21">
        <v>0</v>
      </c>
      <c r="AE80" s="21">
        <v>0</v>
      </c>
      <c r="AF80" s="21">
        <v>0</v>
      </c>
      <c r="AG80" s="21">
        <v>0</v>
      </c>
      <c r="AH80" s="21">
        <v>0</v>
      </c>
      <c r="AI80" s="21">
        <v>0</v>
      </c>
      <c r="AJ80" s="21">
        <v>0</v>
      </c>
      <c r="AK80" s="21">
        <v>0</v>
      </c>
      <c r="AL80" s="21">
        <v>0</v>
      </c>
      <c r="AM80" s="21">
        <v>0</v>
      </c>
      <c r="AN80" s="21">
        <v>0</v>
      </c>
      <c r="AO80" s="21">
        <v>0</v>
      </c>
      <c r="AP80" s="21">
        <v>0</v>
      </c>
      <c r="AQ80" s="21">
        <v>0</v>
      </c>
      <c r="AR80" s="21">
        <v>0</v>
      </c>
      <c r="AS80" s="21">
        <v>0</v>
      </c>
      <c r="AT80" s="21">
        <v>0</v>
      </c>
      <c r="AU80" s="21">
        <v>0</v>
      </c>
      <c r="AV80" s="21">
        <v>1.4</v>
      </c>
      <c r="AW80" s="21">
        <v>0</v>
      </c>
      <c r="AX80" s="21">
        <v>0</v>
      </c>
      <c r="AY80" s="21">
        <v>0</v>
      </c>
      <c r="AZ80" s="21">
        <v>0</v>
      </c>
      <c r="BA80" s="21">
        <v>0</v>
      </c>
      <c r="BB80" s="21">
        <v>0</v>
      </c>
      <c r="BC80" s="21">
        <v>0</v>
      </c>
      <c r="BD80" s="21">
        <v>0</v>
      </c>
      <c r="BE80" s="21">
        <v>0</v>
      </c>
      <c r="BF80" s="21">
        <v>0</v>
      </c>
      <c r="BG80" s="21">
        <v>0</v>
      </c>
      <c r="BH80" s="21">
        <v>0</v>
      </c>
      <c r="BI80" s="21">
        <v>0</v>
      </c>
      <c r="BJ80" s="21">
        <v>0</v>
      </c>
      <c r="BK80" s="21">
        <v>0</v>
      </c>
      <c r="BL80" s="21">
        <v>0</v>
      </c>
      <c r="BM80" s="21">
        <v>0</v>
      </c>
      <c r="BN80" s="21">
        <v>0</v>
      </c>
      <c r="BO80" s="21">
        <v>0</v>
      </c>
      <c r="BP80" s="21">
        <v>0</v>
      </c>
      <c r="BQ80" s="21">
        <v>0</v>
      </c>
      <c r="BR80" s="21">
        <v>0</v>
      </c>
      <c r="BS80" s="21">
        <v>0</v>
      </c>
      <c r="BT80" s="21">
        <v>0</v>
      </c>
      <c r="BU80" s="21">
        <v>0</v>
      </c>
      <c r="BV80" s="21">
        <v>0</v>
      </c>
      <c r="BW80" s="21">
        <v>0</v>
      </c>
      <c r="BX80" s="21">
        <v>1.4</v>
      </c>
      <c r="BY80" s="21">
        <v>0</v>
      </c>
      <c r="BZ80" s="21">
        <v>0</v>
      </c>
      <c r="CA80" s="21">
        <v>0</v>
      </c>
      <c r="CB80" s="21">
        <v>0</v>
      </c>
      <c r="CC80" s="21">
        <v>0</v>
      </c>
      <c r="CD80" s="21">
        <v>0</v>
      </c>
      <c r="CE80" s="21">
        <v>0</v>
      </c>
      <c r="CF80" s="21">
        <v>0</v>
      </c>
      <c r="CG80" s="21">
        <v>0</v>
      </c>
      <c r="CH80" s="21">
        <v>0</v>
      </c>
      <c r="CI80" s="21">
        <v>0</v>
      </c>
      <c r="CJ80" s="98" t="s">
        <v>586</v>
      </c>
    </row>
    <row r="81" spans="1:88" ht="78.75">
      <c r="A81" s="29" t="s">
        <v>754</v>
      </c>
      <c r="B81" s="277" t="s">
        <v>711</v>
      </c>
      <c r="C81" s="52" t="s">
        <v>802</v>
      </c>
      <c r="D81" s="21">
        <v>0</v>
      </c>
      <c r="E81" s="21">
        <v>0</v>
      </c>
      <c r="F81" s="21">
        <v>1.3640000000000001</v>
      </c>
      <c r="G81" s="21">
        <v>0</v>
      </c>
      <c r="H81" s="21">
        <v>0</v>
      </c>
      <c r="I81" s="21">
        <v>0</v>
      </c>
      <c r="J81" s="21">
        <v>0</v>
      </c>
      <c r="K81" s="21">
        <v>0</v>
      </c>
      <c r="L81" s="21">
        <v>0</v>
      </c>
      <c r="M81" s="21">
        <v>0</v>
      </c>
      <c r="N81" s="21">
        <v>0</v>
      </c>
      <c r="O81" s="21">
        <v>0</v>
      </c>
      <c r="P81" s="21">
        <v>0</v>
      </c>
      <c r="Q81" s="21">
        <v>0</v>
      </c>
      <c r="R81" s="21">
        <v>0</v>
      </c>
      <c r="S81" s="21">
        <v>0</v>
      </c>
      <c r="T81" s="21">
        <v>0</v>
      </c>
      <c r="U81" s="21">
        <v>0</v>
      </c>
      <c r="V81" s="21">
        <v>0</v>
      </c>
      <c r="W81" s="21">
        <v>0</v>
      </c>
      <c r="X81" s="21">
        <v>0</v>
      </c>
      <c r="Y81" s="21">
        <v>0</v>
      </c>
      <c r="Z81" s="21">
        <v>0</v>
      </c>
      <c r="AA81" s="21">
        <v>0</v>
      </c>
      <c r="AB81" s="21">
        <v>0</v>
      </c>
      <c r="AC81" s="21">
        <v>0</v>
      </c>
      <c r="AD81" s="21">
        <v>0</v>
      </c>
      <c r="AE81" s="21">
        <v>0</v>
      </c>
      <c r="AF81" s="21">
        <v>0</v>
      </c>
      <c r="AG81" s="21">
        <v>0</v>
      </c>
      <c r="AH81" s="21">
        <v>0</v>
      </c>
      <c r="AI81" s="21">
        <v>0</v>
      </c>
      <c r="AJ81" s="21">
        <v>0</v>
      </c>
      <c r="AK81" s="21">
        <v>0</v>
      </c>
      <c r="AL81" s="21">
        <v>0</v>
      </c>
      <c r="AM81" s="21">
        <v>0</v>
      </c>
      <c r="AN81" s="21">
        <v>0</v>
      </c>
      <c r="AO81" s="21">
        <v>0</v>
      </c>
      <c r="AP81" s="21">
        <v>0</v>
      </c>
      <c r="AQ81" s="21">
        <v>0</v>
      </c>
      <c r="AR81" s="21">
        <v>0</v>
      </c>
      <c r="AS81" s="21">
        <v>0</v>
      </c>
      <c r="AT81" s="21">
        <v>0</v>
      </c>
      <c r="AU81" s="21">
        <v>0</v>
      </c>
      <c r="AV81" s="21">
        <v>1.36</v>
      </c>
      <c r="AW81" s="21">
        <v>0</v>
      </c>
      <c r="AX81" s="21">
        <v>0</v>
      </c>
      <c r="AY81" s="21">
        <v>0</v>
      </c>
      <c r="AZ81" s="21">
        <v>0</v>
      </c>
      <c r="BA81" s="21">
        <v>0</v>
      </c>
      <c r="BB81" s="21">
        <v>0</v>
      </c>
      <c r="BC81" s="21">
        <v>0</v>
      </c>
      <c r="BD81" s="21">
        <v>0</v>
      </c>
      <c r="BE81" s="21">
        <v>0</v>
      </c>
      <c r="BF81" s="21">
        <v>0</v>
      </c>
      <c r="BG81" s="21">
        <v>0</v>
      </c>
      <c r="BH81" s="21">
        <v>0</v>
      </c>
      <c r="BI81" s="21">
        <v>0</v>
      </c>
      <c r="BJ81" s="21">
        <v>0</v>
      </c>
      <c r="BK81" s="21">
        <v>0</v>
      </c>
      <c r="BL81" s="21">
        <v>0</v>
      </c>
      <c r="BM81" s="21">
        <v>0</v>
      </c>
      <c r="BN81" s="21">
        <v>0</v>
      </c>
      <c r="BO81" s="21">
        <v>0</v>
      </c>
      <c r="BP81" s="21">
        <v>0</v>
      </c>
      <c r="BQ81" s="21">
        <v>0</v>
      </c>
      <c r="BR81" s="21">
        <v>0</v>
      </c>
      <c r="BS81" s="21">
        <v>0</v>
      </c>
      <c r="BT81" s="21">
        <v>0</v>
      </c>
      <c r="BU81" s="21">
        <v>0</v>
      </c>
      <c r="BV81" s="21">
        <v>0</v>
      </c>
      <c r="BW81" s="21">
        <v>0</v>
      </c>
      <c r="BX81" s="21">
        <v>1.36</v>
      </c>
      <c r="BY81" s="21">
        <v>0</v>
      </c>
      <c r="BZ81" s="21">
        <v>0</v>
      </c>
      <c r="CA81" s="21">
        <v>0</v>
      </c>
      <c r="CB81" s="21">
        <v>0</v>
      </c>
      <c r="CC81" s="21">
        <v>0</v>
      </c>
      <c r="CD81" s="21">
        <v>0</v>
      </c>
      <c r="CE81" s="21">
        <v>0</v>
      </c>
      <c r="CF81" s="21">
        <v>0</v>
      </c>
      <c r="CG81" s="21">
        <v>0</v>
      </c>
      <c r="CH81" s="21">
        <v>0</v>
      </c>
      <c r="CI81" s="21">
        <v>0</v>
      </c>
      <c r="CJ81" s="98" t="s">
        <v>586</v>
      </c>
    </row>
    <row r="82" spans="1:88" ht="78.75">
      <c r="A82" s="29" t="s">
        <v>755</v>
      </c>
      <c r="B82" s="277" t="s">
        <v>712</v>
      </c>
      <c r="C82" s="52" t="s">
        <v>803</v>
      </c>
      <c r="D82" s="21">
        <v>0</v>
      </c>
      <c r="E82" s="21">
        <v>0</v>
      </c>
      <c r="F82" s="21">
        <v>0.76</v>
      </c>
      <c r="G82" s="21">
        <v>0</v>
      </c>
      <c r="H82" s="21">
        <v>0</v>
      </c>
      <c r="I82" s="21">
        <v>0</v>
      </c>
      <c r="J82" s="21">
        <v>0</v>
      </c>
      <c r="K82" s="21">
        <v>0</v>
      </c>
      <c r="L82" s="21">
        <v>0</v>
      </c>
      <c r="M82" s="21">
        <v>0</v>
      </c>
      <c r="N82" s="21">
        <v>0</v>
      </c>
      <c r="O82" s="21">
        <v>0</v>
      </c>
      <c r="P82" s="21">
        <v>0</v>
      </c>
      <c r="Q82" s="21">
        <v>0</v>
      </c>
      <c r="R82" s="21">
        <v>0</v>
      </c>
      <c r="S82" s="21">
        <v>0</v>
      </c>
      <c r="T82" s="21">
        <v>0</v>
      </c>
      <c r="U82" s="21">
        <v>0</v>
      </c>
      <c r="V82" s="21">
        <v>0</v>
      </c>
      <c r="W82" s="21">
        <v>0</v>
      </c>
      <c r="X82" s="21">
        <v>0</v>
      </c>
      <c r="Y82" s="21">
        <v>0</v>
      </c>
      <c r="Z82" s="21">
        <v>0</v>
      </c>
      <c r="AA82" s="21">
        <v>0</v>
      </c>
      <c r="AB82" s="21">
        <v>0</v>
      </c>
      <c r="AC82" s="21">
        <v>0</v>
      </c>
      <c r="AD82" s="21">
        <v>0</v>
      </c>
      <c r="AE82" s="21">
        <v>0</v>
      </c>
      <c r="AF82" s="21">
        <v>0</v>
      </c>
      <c r="AG82" s="21">
        <v>0</v>
      </c>
      <c r="AH82" s="21">
        <v>0</v>
      </c>
      <c r="AI82" s="21">
        <v>0</v>
      </c>
      <c r="AJ82" s="21">
        <v>0</v>
      </c>
      <c r="AK82" s="21">
        <v>0</v>
      </c>
      <c r="AL82" s="21">
        <v>0</v>
      </c>
      <c r="AM82" s="21">
        <v>0</v>
      </c>
      <c r="AN82" s="21">
        <v>0</v>
      </c>
      <c r="AO82" s="21">
        <v>0</v>
      </c>
      <c r="AP82" s="21">
        <v>0</v>
      </c>
      <c r="AQ82" s="21">
        <v>0</v>
      </c>
      <c r="AR82" s="21">
        <v>0</v>
      </c>
      <c r="AS82" s="21">
        <v>0</v>
      </c>
      <c r="AT82" s="21">
        <v>0</v>
      </c>
      <c r="AU82" s="21">
        <v>0</v>
      </c>
      <c r="AV82" s="21">
        <v>0.76</v>
      </c>
      <c r="AW82" s="21">
        <v>0</v>
      </c>
      <c r="AX82" s="21">
        <v>0</v>
      </c>
      <c r="AY82" s="21">
        <v>0</v>
      </c>
      <c r="AZ82" s="21">
        <v>0</v>
      </c>
      <c r="BA82" s="21">
        <v>0</v>
      </c>
      <c r="BB82" s="21">
        <v>0</v>
      </c>
      <c r="BC82" s="21">
        <v>0</v>
      </c>
      <c r="BD82" s="21">
        <v>0</v>
      </c>
      <c r="BE82" s="21">
        <v>0</v>
      </c>
      <c r="BF82" s="21">
        <v>0</v>
      </c>
      <c r="BG82" s="21">
        <v>0</v>
      </c>
      <c r="BH82" s="21">
        <v>0</v>
      </c>
      <c r="BI82" s="21">
        <v>0</v>
      </c>
      <c r="BJ82" s="21">
        <v>0</v>
      </c>
      <c r="BK82" s="21">
        <v>0</v>
      </c>
      <c r="BL82" s="21">
        <v>0</v>
      </c>
      <c r="BM82" s="21">
        <v>0</v>
      </c>
      <c r="BN82" s="21">
        <v>0</v>
      </c>
      <c r="BO82" s="21">
        <v>0</v>
      </c>
      <c r="BP82" s="21">
        <v>0</v>
      </c>
      <c r="BQ82" s="21">
        <v>0</v>
      </c>
      <c r="BR82" s="21">
        <v>0</v>
      </c>
      <c r="BS82" s="21">
        <v>0</v>
      </c>
      <c r="BT82" s="21">
        <v>0</v>
      </c>
      <c r="BU82" s="21">
        <v>0</v>
      </c>
      <c r="BV82" s="21">
        <v>0</v>
      </c>
      <c r="BW82" s="21">
        <v>0</v>
      </c>
      <c r="BX82" s="21">
        <v>0.76</v>
      </c>
      <c r="BY82" s="21">
        <v>0</v>
      </c>
      <c r="BZ82" s="21">
        <v>0</v>
      </c>
      <c r="CA82" s="21">
        <v>0</v>
      </c>
      <c r="CB82" s="21">
        <v>0</v>
      </c>
      <c r="CC82" s="21">
        <v>0</v>
      </c>
      <c r="CD82" s="21">
        <v>0</v>
      </c>
      <c r="CE82" s="21">
        <v>0</v>
      </c>
      <c r="CF82" s="21">
        <v>0</v>
      </c>
      <c r="CG82" s="21">
        <v>0</v>
      </c>
      <c r="CH82" s="21">
        <v>0</v>
      </c>
      <c r="CI82" s="21">
        <v>0</v>
      </c>
      <c r="CJ82" s="98" t="s">
        <v>586</v>
      </c>
    </row>
    <row r="83" spans="1:88" ht="94.5">
      <c r="A83" s="29" t="s">
        <v>756</v>
      </c>
      <c r="B83" s="277" t="s">
        <v>713</v>
      </c>
      <c r="C83" s="52" t="s">
        <v>804</v>
      </c>
      <c r="D83" s="21">
        <v>0</v>
      </c>
      <c r="E83" s="21">
        <v>0</v>
      </c>
      <c r="F83" s="21">
        <v>2.5</v>
      </c>
      <c r="G83" s="21">
        <v>0</v>
      </c>
      <c r="H83" s="21">
        <v>0</v>
      </c>
      <c r="I83" s="21">
        <v>0</v>
      </c>
      <c r="J83" s="21">
        <v>0</v>
      </c>
      <c r="K83" s="21">
        <v>0</v>
      </c>
      <c r="L83" s="21">
        <v>0</v>
      </c>
      <c r="M83" s="21">
        <v>0</v>
      </c>
      <c r="N83" s="21">
        <v>0</v>
      </c>
      <c r="O83" s="21">
        <v>0</v>
      </c>
      <c r="P83" s="21">
        <v>0</v>
      </c>
      <c r="Q83" s="21">
        <v>0</v>
      </c>
      <c r="R83" s="21">
        <v>0</v>
      </c>
      <c r="S83" s="21">
        <v>0</v>
      </c>
      <c r="T83" s="21">
        <v>0</v>
      </c>
      <c r="U83" s="21">
        <v>0</v>
      </c>
      <c r="V83" s="21">
        <v>0</v>
      </c>
      <c r="W83" s="21">
        <v>0</v>
      </c>
      <c r="X83" s="21">
        <v>0</v>
      </c>
      <c r="Y83" s="21">
        <v>0</v>
      </c>
      <c r="Z83" s="21">
        <v>0</v>
      </c>
      <c r="AA83" s="21">
        <v>0</v>
      </c>
      <c r="AB83" s="21">
        <v>0</v>
      </c>
      <c r="AC83" s="21">
        <v>0</v>
      </c>
      <c r="AD83" s="21">
        <v>0</v>
      </c>
      <c r="AE83" s="21">
        <v>0</v>
      </c>
      <c r="AF83" s="21">
        <v>0</v>
      </c>
      <c r="AG83" s="21">
        <v>0</v>
      </c>
      <c r="AH83" s="21">
        <v>0</v>
      </c>
      <c r="AI83" s="21">
        <v>0</v>
      </c>
      <c r="AJ83" s="21">
        <v>0</v>
      </c>
      <c r="AK83" s="21">
        <v>0</v>
      </c>
      <c r="AL83" s="21">
        <v>0</v>
      </c>
      <c r="AM83" s="21">
        <v>0</v>
      </c>
      <c r="AN83" s="21">
        <v>0</v>
      </c>
      <c r="AO83" s="21">
        <v>0</v>
      </c>
      <c r="AP83" s="21">
        <v>0</v>
      </c>
      <c r="AQ83" s="21">
        <v>0</v>
      </c>
      <c r="AR83" s="21">
        <v>0</v>
      </c>
      <c r="AS83" s="21">
        <v>0</v>
      </c>
      <c r="AT83" s="21">
        <v>0</v>
      </c>
      <c r="AU83" s="21">
        <v>0</v>
      </c>
      <c r="AV83" s="21">
        <v>2.5</v>
      </c>
      <c r="AW83" s="21">
        <v>0</v>
      </c>
      <c r="AX83" s="21">
        <v>0</v>
      </c>
      <c r="AY83" s="21">
        <v>0</v>
      </c>
      <c r="AZ83" s="21">
        <v>0</v>
      </c>
      <c r="BA83" s="21">
        <v>0</v>
      </c>
      <c r="BB83" s="21">
        <v>0</v>
      </c>
      <c r="BC83" s="21">
        <v>0</v>
      </c>
      <c r="BD83" s="21">
        <v>0</v>
      </c>
      <c r="BE83" s="21">
        <v>0</v>
      </c>
      <c r="BF83" s="21">
        <v>0</v>
      </c>
      <c r="BG83" s="21">
        <v>0</v>
      </c>
      <c r="BH83" s="21">
        <v>0</v>
      </c>
      <c r="BI83" s="21">
        <v>0</v>
      </c>
      <c r="BJ83" s="21">
        <v>0</v>
      </c>
      <c r="BK83" s="21">
        <v>0</v>
      </c>
      <c r="BL83" s="21">
        <v>0</v>
      </c>
      <c r="BM83" s="21">
        <v>0</v>
      </c>
      <c r="BN83" s="21">
        <v>0</v>
      </c>
      <c r="BO83" s="21">
        <v>0</v>
      </c>
      <c r="BP83" s="21">
        <v>0</v>
      </c>
      <c r="BQ83" s="21">
        <v>0</v>
      </c>
      <c r="BR83" s="21">
        <v>0</v>
      </c>
      <c r="BS83" s="21">
        <v>0</v>
      </c>
      <c r="BT83" s="21">
        <v>0</v>
      </c>
      <c r="BU83" s="21">
        <v>0</v>
      </c>
      <c r="BV83" s="21">
        <v>0</v>
      </c>
      <c r="BW83" s="21">
        <v>0</v>
      </c>
      <c r="BX83" s="21">
        <v>2.5</v>
      </c>
      <c r="BY83" s="21">
        <v>0</v>
      </c>
      <c r="BZ83" s="21">
        <v>0</v>
      </c>
      <c r="CA83" s="21">
        <v>0</v>
      </c>
      <c r="CB83" s="21">
        <v>0</v>
      </c>
      <c r="CC83" s="21">
        <v>0</v>
      </c>
      <c r="CD83" s="21">
        <v>0</v>
      </c>
      <c r="CE83" s="21">
        <v>0</v>
      </c>
      <c r="CF83" s="21">
        <v>0</v>
      </c>
      <c r="CG83" s="21">
        <v>0</v>
      </c>
      <c r="CH83" s="21">
        <v>0</v>
      </c>
      <c r="CI83" s="21">
        <v>0</v>
      </c>
      <c r="CJ83" s="98" t="s">
        <v>586</v>
      </c>
    </row>
    <row r="84" spans="1:88" ht="78.75">
      <c r="A84" s="29" t="s">
        <v>757</v>
      </c>
      <c r="B84" s="277" t="s">
        <v>714</v>
      </c>
      <c r="C84" s="52" t="s">
        <v>805</v>
      </c>
      <c r="D84" s="21">
        <v>0</v>
      </c>
      <c r="E84" s="21">
        <v>0</v>
      </c>
      <c r="F84" s="21">
        <v>3.4</v>
      </c>
      <c r="G84" s="21">
        <v>0</v>
      </c>
      <c r="H84" s="21">
        <v>0</v>
      </c>
      <c r="I84" s="21">
        <v>0</v>
      </c>
      <c r="J84" s="21">
        <v>0</v>
      </c>
      <c r="K84" s="21">
        <v>0</v>
      </c>
      <c r="L84" s="21">
        <v>0</v>
      </c>
      <c r="M84" s="21">
        <v>0</v>
      </c>
      <c r="N84" s="21">
        <v>0</v>
      </c>
      <c r="O84" s="21">
        <v>0</v>
      </c>
      <c r="P84" s="21">
        <v>0</v>
      </c>
      <c r="Q84" s="21">
        <v>0</v>
      </c>
      <c r="R84" s="21">
        <v>0</v>
      </c>
      <c r="S84" s="21">
        <v>0</v>
      </c>
      <c r="T84" s="21">
        <v>0</v>
      </c>
      <c r="U84" s="21">
        <v>0</v>
      </c>
      <c r="V84" s="21">
        <v>0</v>
      </c>
      <c r="W84" s="21">
        <v>0</v>
      </c>
      <c r="X84" s="21">
        <v>0</v>
      </c>
      <c r="Y84" s="21">
        <v>0</v>
      </c>
      <c r="Z84" s="21">
        <v>0</v>
      </c>
      <c r="AA84" s="21">
        <v>0</v>
      </c>
      <c r="AB84" s="21">
        <v>0</v>
      </c>
      <c r="AC84" s="21">
        <v>0</v>
      </c>
      <c r="AD84" s="21">
        <v>0</v>
      </c>
      <c r="AE84" s="21">
        <v>0</v>
      </c>
      <c r="AF84" s="21">
        <v>0</v>
      </c>
      <c r="AG84" s="21">
        <v>0</v>
      </c>
      <c r="AH84" s="21">
        <v>0</v>
      </c>
      <c r="AI84" s="21">
        <v>0</v>
      </c>
      <c r="AJ84" s="21">
        <v>0</v>
      </c>
      <c r="AK84" s="21">
        <v>0</v>
      </c>
      <c r="AL84" s="21">
        <v>0</v>
      </c>
      <c r="AM84" s="21">
        <v>0</v>
      </c>
      <c r="AN84" s="21">
        <v>0</v>
      </c>
      <c r="AO84" s="21">
        <v>0</v>
      </c>
      <c r="AP84" s="21">
        <v>0</v>
      </c>
      <c r="AQ84" s="21">
        <v>0</v>
      </c>
      <c r="AR84" s="21">
        <v>0</v>
      </c>
      <c r="AS84" s="21">
        <v>0</v>
      </c>
      <c r="AT84" s="21">
        <v>0</v>
      </c>
      <c r="AU84" s="21">
        <v>0</v>
      </c>
      <c r="AV84" s="21">
        <v>3.4</v>
      </c>
      <c r="AW84" s="21">
        <v>0</v>
      </c>
      <c r="AX84" s="21">
        <v>0</v>
      </c>
      <c r="AY84" s="21">
        <v>0</v>
      </c>
      <c r="AZ84" s="21">
        <v>0</v>
      </c>
      <c r="BA84" s="21">
        <v>0</v>
      </c>
      <c r="BB84" s="21">
        <v>0</v>
      </c>
      <c r="BC84" s="21">
        <v>0</v>
      </c>
      <c r="BD84" s="21">
        <v>0</v>
      </c>
      <c r="BE84" s="21">
        <v>0</v>
      </c>
      <c r="BF84" s="21">
        <v>0</v>
      </c>
      <c r="BG84" s="21">
        <v>0</v>
      </c>
      <c r="BH84" s="21">
        <v>0</v>
      </c>
      <c r="BI84" s="21">
        <v>0</v>
      </c>
      <c r="BJ84" s="21">
        <v>0</v>
      </c>
      <c r="BK84" s="21">
        <v>0</v>
      </c>
      <c r="BL84" s="21">
        <v>0</v>
      </c>
      <c r="BM84" s="21">
        <v>0</v>
      </c>
      <c r="BN84" s="21">
        <v>0</v>
      </c>
      <c r="BO84" s="21">
        <v>0</v>
      </c>
      <c r="BP84" s="21">
        <v>0</v>
      </c>
      <c r="BQ84" s="21">
        <v>0</v>
      </c>
      <c r="BR84" s="21">
        <v>0</v>
      </c>
      <c r="BS84" s="21">
        <v>0</v>
      </c>
      <c r="BT84" s="21">
        <v>0</v>
      </c>
      <c r="BU84" s="21">
        <v>0</v>
      </c>
      <c r="BV84" s="21">
        <v>0</v>
      </c>
      <c r="BW84" s="21">
        <v>0</v>
      </c>
      <c r="BX84" s="21">
        <v>3.4</v>
      </c>
      <c r="BY84" s="21">
        <v>0</v>
      </c>
      <c r="BZ84" s="21">
        <v>0</v>
      </c>
      <c r="CA84" s="21">
        <v>0</v>
      </c>
      <c r="CB84" s="21">
        <v>0</v>
      </c>
      <c r="CC84" s="21">
        <v>0</v>
      </c>
      <c r="CD84" s="21">
        <v>0</v>
      </c>
      <c r="CE84" s="21">
        <v>0</v>
      </c>
      <c r="CF84" s="21">
        <v>0</v>
      </c>
      <c r="CG84" s="21">
        <v>0</v>
      </c>
      <c r="CH84" s="21">
        <v>0</v>
      </c>
      <c r="CI84" s="21">
        <v>0</v>
      </c>
      <c r="CJ84" s="98" t="s">
        <v>586</v>
      </c>
    </row>
    <row r="85" spans="1:88" ht="78.75">
      <c r="A85" s="29" t="s">
        <v>758</v>
      </c>
      <c r="B85" s="277" t="s">
        <v>715</v>
      </c>
      <c r="C85" s="52" t="s">
        <v>806</v>
      </c>
      <c r="D85" s="21">
        <v>0</v>
      </c>
      <c r="E85" s="21">
        <v>0</v>
      </c>
      <c r="F85" s="21">
        <v>1.45</v>
      </c>
      <c r="G85" s="21">
        <v>0</v>
      </c>
      <c r="H85" s="21">
        <v>0</v>
      </c>
      <c r="I85" s="21">
        <v>0</v>
      </c>
      <c r="J85" s="21">
        <v>0</v>
      </c>
      <c r="K85" s="21">
        <v>0</v>
      </c>
      <c r="L85" s="21">
        <v>0</v>
      </c>
      <c r="M85" s="21">
        <v>0</v>
      </c>
      <c r="N85" s="21">
        <v>0</v>
      </c>
      <c r="O85" s="21">
        <v>0</v>
      </c>
      <c r="P85" s="21">
        <v>0</v>
      </c>
      <c r="Q85" s="21">
        <v>0</v>
      </c>
      <c r="R85" s="21">
        <v>0</v>
      </c>
      <c r="S85" s="21">
        <v>0</v>
      </c>
      <c r="T85" s="21">
        <v>0</v>
      </c>
      <c r="U85" s="21">
        <v>0</v>
      </c>
      <c r="V85" s="21">
        <v>0</v>
      </c>
      <c r="W85" s="21">
        <v>0</v>
      </c>
      <c r="X85" s="21">
        <v>0</v>
      </c>
      <c r="Y85" s="21">
        <v>0</v>
      </c>
      <c r="Z85" s="21">
        <v>0</v>
      </c>
      <c r="AA85" s="21">
        <v>0</v>
      </c>
      <c r="AB85" s="21">
        <v>0</v>
      </c>
      <c r="AC85" s="21">
        <v>0</v>
      </c>
      <c r="AD85" s="21">
        <v>0</v>
      </c>
      <c r="AE85" s="21">
        <v>0</v>
      </c>
      <c r="AF85" s="21">
        <v>0</v>
      </c>
      <c r="AG85" s="21">
        <v>0</v>
      </c>
      <c r="AH85" s="21">
        <v>0</v>
      </c>
      <c r="AI85" s="21">
        <v>0</v>
      </c>
      <c r="AJ85" s="21">
        <v>0</v>
      </c>
      <c r="AK85" s="21">
        <v>0</v>
      </c>
      <c r="AL85" s="21">
        <v>0</v>
      </c>
      <c r="AM85" s="21">
        <v>0</v>
      </c>
      <c r="AN85" s="21">
        <v>0</v>
      </c>
      <c r="AO85" s="21">
        <v>0</v>
      </c>
      <c r="AP85" s="21">
        <v>0</v>
      </c>
      <c r="AQ85" s="21">
        <v>0</v>
      </c>
      <c r="AR85" s="21">
        <v>0</v>
      </c>
      <c r="AS85" s="21">
        <v>0</v>
      </c>
      <c r="AT85" s="21">
        <v>0</v>
      </c>
      <c r="AU85" s="21">
        <v>0</v>
      </c>
      <c r="AV85" s="21">
        <v>0</v>
      </c>
      <c r="AW85" s="21">
        <v>0</v>
      </c>
      <c r="AX85" s="21">
        <v>0</v>
      </c>
      <c r="AY85" s="21">
        <v>0</v>
      </c>
      <c r="AZ85" s="21">
        <v>0</v>
      </c>
      <c r="BA85" s="21">
        <v>0</v>
      </c>
      <c r="BB85" s="21">
        <v>0</v>
      </c>
      <c r="BC85" s="21">
        <v>0</v>
      </c>
      <c r="BD85" s="21">
        <v>0</v>
      </c>
      <c r="BE85" s="21">
        <v>0</v>
      </c>
      <c r="BF85" s="21">
        <v>0</v>
      </c>
      <c r="BG85" s="21">
        <v>0</v>
      </c>
      <c r="BH85" s="21">
        <v>0</v>
      </c>
      <c r="BI85" s="21">
        <v>0</v>
      </c>
      <c r="BJ85" s="21">
        <v>1.45</v>
      </c>
      <c r="BK85" s="21">
        <v>0</v>
      </c>
      <c r="BL85" s="21">
        <v>0</v>
      </c>
      <c r="BM85" s="21">
        <v>0</v>
      </c>
      <c r="BN85" s="21">
        <v>0</v>
      </c>
      <c r="BO85" s="21">
        <v>0</v>
      </c>
      <c r="BP85" s="21">
        <v>0</v>
      </c>
      <c r="BQ85" s="21">
        <v>0</v>
      </c>
      <c r="BR85" s="21">
        <v>0</v>
      </c>
      <c r="BS85" s="21">
        <v>0</v>
      </c>
      <c r="BT85" s="21">
        <v>0</v>
      </c>
      <c r="BU85" s="21">
        <v>0</v>
      </c>
      <c r="BV85" s="21">
        <v>0</v>
      </c>
      <c r="BW85" s="21">
        <v>0</v>
      </c>
      <c r="BX85" s="21">
        <v>1.45</v>
      </c>
      <c r="BY85" s="21">
        <v>0</v>
      </c>
      <c r="BZ85" s="21">
        <v>0</v>
      </c>
      <c r="CA85" s="21">
        <v>0</v>
      </c>
      <c r="CB85" s="21">
        <v>0</v>
      </c>
      <c r="CC85" s="21">
        <v>0</v>
      </c>
      <c r="CD85" s="21">
        <v>0</v>
      </c>
      <c r="CE85" s="21">
        <v>0</v>
      </c>
      <c r="CF85" s="21">
        <v>0</v>
      </c>
      <c r="CG85" s="21">
        <v>0</v>
      </c>
      <c r="CH85" s="21">
        <v>0</v>
      </c>
      <c r="CI85" s="21">
        <v>0</v>
      </c>
      <c r="CJ85" s="98" t="s">
        <v>586</v>
      </c>
    </row>
    <row r="86" spans="1:88" ht="78.75">
      <c r="A86" s="29" t="s">
        <v>759</v>
      </c>
      <c r="B86" s="277" t="s">
        <v>716</v>
      </c>
      <c r="C86" s="52" t="s">
        <v>807</v>
      </c>
      <c r="D86" s="21">
        <v>0</v>
      </c>
      <c r="E86" s="21">
        <v>0</v>
      </c>
      <c r="F86" s="21">
        <v>1.1000000000000001</v>
      </c>
      <c r="G86" s="21">
        <v>0</v>
      </c>
      <c r="H86" s="21">
        <v>0</v>
      </c>
      <c r="I86" s="21">
        <v>0</v>
      </c>
      <c r="J86" s="21">
        <v>0</v>
      </c>
      <c r="K86" s="21">
        <v>0</v>
      </c>
      <c r="L86" s="21">
        <v>0</v>
      </c>
      <c r="M86" s="21">
        <v>0</v>
      </c>
      <c r="N86" s="21">
        <v>0</v>
      </c>
      <c r="O86" s="21">
        <v>0</v>
      </c>
      <c r="P86" s="21">
        <v>0</v>
      </c>
      <c r="Q86" s="21">
        <v>0</v>
      </c>
      <c r="R86" s="21">
        <v>0</v>
      </c>
      <c r="S86" s="21">
        <v>0</v>
      </c>
      <c r="T86" s="21">
        <v>0</v>
      </c>
      <c r="U86" s="21">
        <v>0</v>
      </c>
      <c r="V86" s="21">
        <v>0</v>
      </c>
      <c r="W86" s="21">
        <v>0</v>
      </c>
      <c r="X86" s="21">
        <v>0</v>
      </c>
      <c r="Y86" s="21">
        <v>0</v>
      </c>
      <c r="Z86" s="21">
        <v>0</v>
      </c>
      <c r="AA86" s="21">
        <v>0</v>
      </c>
      <c r="AB86" s="21">
        <v>0</v>
      </c>
      <c r="AC86" s="21">
        <v>0</v>
      </c>
      <c r="AD86" s="21">
        <v>0</v>
      </c>
      <c r="AE86" s="21">
        <v>0</v>
      </c>
      <c r="AF86" s="21">
        <v>0</v>
      </c>
      <c r="AG86" s="21">
        <v>0</v>
      </c>
      <c r="AH86" s="21">
        <v>0</v>
      </c>
      <c r="AI86" s="21">
        <v>0</v>
      </c>
      <c r="AJ86" s="21">
        <v>0</v>
      </c>
      <c r="AK86" s="21">
        <v>0</v>
      </c>
      <c r="AL86" s="21">
        <v>0</v>
      </c>
      <c r="AM86" s="21">
        <v>0</v>
      </c>
      <c r="AN86" s="21">
        <v>0</v>
      </c>
      <c r="AO86" s="21">
        <v>0</v>
      </c>
      <c r="AP86" s="21">
        <v>0</v>
      </c>
      <c r="AQ86" s="21">
        <v>0</v>
      </c>
      <c r="AR86" s="21">
        <v>0</v>
      </c>
      <c r="AS86" s="21">
        <v>0</v>
      </c>
      <c r="AT86" s="21">
        <v>0</v>
      </c>
      <c r="AU86" s="21">
        <v>0</v>
      </c>
      <c r="AV86" s="21">
        <v>0</v>
      </c>
      <c r="AW86" s="21">
        <v>0</v>
      </c>
      <c r="AX86" s="21">
        <v>0</v>
      </c>
      <c r="AY86" s="21">
        <v>0</v>
      </c>
      <c r="AZ86" s="21">
        <v>0</v>
      </c>
      <c r="BA86" s="21">
        <v>0</v>
      </c>
      <c r="BB86" s="21">
        <v>0</v>
      </c>
      <c r="BC86" s="21">
        <v>0</v>
      </c>
      <c r="BD86" s="21">
        <v>0</v>
      </c>
      <c r="BE86" s="21">
        <v>0</v>
      </c>
      <c r="BF86" s="21">
        <v>0</v>
      </c>
      <c r="BG86" s="21">
        <v>0</v>
      </c>
      <c r="BH86" s="21">
        <v>0</v>
      </c>
      <c r="BI86" s="21">
        <v>0</v>
      </c>
      <c r="BJ86" s="21">
        <v>1.1000000000000001</v>
      </c>
      <c r="BK86" s="21">
        <v>0</v>
      </c>
      <c r="BL86" s="21">
        <v>0</v>
      </c>
      <c r="BM86" s="21">
        <v>0</v>
      </c>
      <c r="BN86" s="21">
        <v>0</v>
      </c>
      <c r="BO86" s="21">
        <v>0</v>
      </c>
      <c r="BP86" s="21">
        <v>0</v>
      </c>
      <c r="BQ86" s="21">
        <v>0</v>
      </c>
      <c r="BR86" s="21">
        <v>0</v>
      </c>
      <c r="BS86" s="21">
        <v>0</v>
      </c>
      <c r="BT86" s="21">
        <v>0</v>
      </c>
      <c r="BU86" s="21">
        <v>0</v>
      </c>
      <c r="BV86" s="21">
        <v>0</v>
      </c>
      <c r="BW86" s="21">
        <v>0</v>
      </c>
      <c r="BX86" s="21">
        <v>1.1000000000000001</v>
      </c>
      <c r="BY86" s="21">
        <v>0</v>
      </c>
      <c r="BZ86" s="21">
        <v>0</v>
      </c>
      <c r="CA86" s="21">
        <v>0</v>
      </c>
      <c r="CB86" s="21">
        <v>0</v>
      </c>
      <c r="CC86" s="21">
        <v>0</v>
      </c>
      <c r="CD86" s="21">
        <v>0</v>
      </c>
      <c r="CE86" s="21">
        <v>0</v>
      </c>
      <c r="CF86" s="21">
        <v>0</v>
      </c>
      <c r="CG86" s="21">
        <v>0</v>
      </c>
      <c r="CH86" s="21">
        <v>0</v>
      </c>
      <c r="CI86" s="21">
        <v>0</v>
      </c>
      <c r="CJ86" s="98" t="s">
        <v>586</v>
      </c>
    </row>
    <row r="87" spans="1:88" ht="63">
      <c r="A87" s="29" t="s">
        <v>760</v>
      </c>
      <c r="B87" s="277" t="s">
        <v>717</v>
      </c>
      <c r="C87" s="52" t="s">
        <v>808</v>
      </c>
      <c r="D87" s="21">
        <v>0</v>
      </c>
      <c r="E87" s="21">
        <v>0</v>
      </c>
      <c r="F87" s="21">
        <v>4.2</v>
      </c>
      <c r="G87" s="21">
        <v>0</v>
      </c>
      <c r="H87" s="21">
        <v>0</v>
      </c>
      <c r="I87" s="21">
        <v>0</v>
      </c>
      <c r="J87" s="21">
        <v>0</v>
      </c>
      <c r="K87" s="21">
        <v>0</v>
      </c>
      <c r="L87" s="21">
        <v>0</v>
      </c>
      <c r="M87" s="21">
        <v>0</v>
      </c>
      <c r="N87" s="21">
        <v>0</v>
      </c>
      <c r="O87" s="21">
        <v>0</v>
      </c>
      <c r="P87" s="21">
        <v>0</v>
      </c>
      <c r="Q87" s="21">
        <v>0</v>
      </c>
      <c r="R87" s="21">
        <v>0</v>
      </c>
      <c r="S87" s="21">
        <v>0</v>
      </c>
      <c r="T87" s="21">
        <v>0</v>
      </c>
      <c r="U87" s="21">
        <v>0</v>
      </c>
      <c r="V87" s="21">
        <v>0</v>
      </c>
      <c r="W87" s="21">
        <v>0</v>
      </c>
      <c r="X87" s="21">
        <v>0</v>
      </c>
      <c r="Y87" s="21">
        <v>0</v>
      </c>
      <c r="Z87" s="21">
        <v>0</v>
      </c>
      <c r="AA87" s="21">
        <v>0</v>
      </c>
      <c r="AB87" s="21">
        <v>0</v>
      </c>
      <c r="AC87" s="21">
        <v>0</v>
      </c>
      <c r="AD87" s="21">
        <v>0</v>
      </c>
      <c r="AE87" s="21">
        <v>0</v>
      </c>
      <c r="AF87" s="21">
        <v>0</v>
      </c>
      <c r="AG87" s="21">
        <v>0</v>
      </c>
      <c r="AH87" s="21">
        <v>0</v>
      </c>
      <c r="AI87" s="21">
        <v>0</v>
      </c>
      <c r="AJ87" s="21">
        <v>0</v>
      </c>
      <c r="AK87" s="21">
        <v>0</v>
      </c>
      <c r="AL87" s="21">
        <v>0</v>
      </c>
      <c r="AM87" s="21">
        <v>0</v>
      </c>
      <c r="AN87" s="21">
        <v>0</v>
      </c>
      <c r="AO87" s="21">
        <v>0</v>
      </c>
      <c r="AP87" s="21">
        <v>0</v>
      </c>
      <c r="AQ87" s="21">
        <v>0</v>
      </c>
      <c r="AR87" s="21">
        <v>0</v>
      </c>
      <c r="AS87" s="21">
        <v>0</v>
      </c>
      <c r="AT87" s="21">
        <v>0</v>
      </c>
      <c r="AU87" s="21">
        <v>0</v>
      </c>
      <c r="AV87" s="21">
        <v>0</v>
      </c>
      <c r="AW87" s="21">
        <v>0</v>
      </c>
      <c r="AX87" s="21">
        <v>0</v>
      </c>
      <c r="AY87" s="21">
        <v>0</v>
      </c>
      <c r="AZ87" s="21">
        <v>0</v>
      </c>
      <c r="BA87" s="21">
        <v>0</v>
      </c>
      <c r="BB87" s="21">
        <v>0</v>
      </c>
      <c r="BC87" s="21">
        <v>0</v>
      </c>
      <c r="BD87" s="21">
        <v>0</v>
      </c>
      <c r="BE87" s="21">
        <v>0</v>
      </c>
      <c r="BF87" s="21">
        <v>0</v>
      </c>
      <c r="BG87" s="21">
        <v>0</v>
      </c>
      <c r="BH87" s="21">
        <v>0</v>
      </c>
      <c r="BI87" s="21">
        <v>0</v>
      </c>
      <c r="BJ87" s="21">
        <v>4.2</v>
      </c>
      <c r="BK87" s="21">
        <v>0</v>
      </c>
      <c r="BL87" s="21">
        <v>0</v>
      </c>
      <c r="BM87" s="21">
        <v>0</v>
      </c>
      <c r="BN87" s="21">
        <v>0</v>
      </c>
      <c r="BO87" s="21">
        <v>0</v>
      </c>
      <c r="BP87" s="21">
        <v>0</v>
      </c>
      <c r="BQ87" s="21">
        <v>0</v>
      </c>
      <c r="BR87" s="21">
        <v>0</v>
      </c>
      <c r="BS87" s="21">
        <v>0</v>
      </c>
      <c r="BT87" s="21">
        <v>0</v>
      </c>
      <c r="BU87" s="21">
        <v>0</v>
      </c>
      <c r="BV87" s="21">
        <v>0</v>
      </c>
      <c r="BW87" s="21">
        <v>0</v>
      </c>
      <c r="BX87" s="21">
        <v>4.2</v>
      </c>
      <c r="BY87" s="21">
        <v>0</v>
      </c>
      <c r="BZ87" s="21">
        <v>0</v>
      </c>
      <c r="CA87" s="21">
        <v>0</v>
      </c>
      <c r="CB87" s="21">
        <v>0</v>
      </c>
      <c r="CC87" s="21">
        <v>0</v>
      </c>
      <c r="CD87" s="21">
        <v>0</v>
      </c>
      <c r="CE87" s="21">
        <v>0</v>
      </c>
      <c r="CF87" s="21">
        <v>0</v>
      </c>
      <c r="CG87" s="21">
        <v>0</v>
      </c>
      <c r="CH87" s="21">
        <v>0</v>
      </c>
      <c r="CI87" s="21">
        <v>0</v>
      </c>
      <c r="CJ87" s="98" t="s">
        <v>586</v>
      </c>
    </row>
    <row r="88" spans="1:88" ht="63">
      <c r="A88" s="29" t="s">
        <v>761</v>
      </c>
      <c r="B88" s="277" t="s">
        <v>718</v>
      </c>
      <c r="C88" s="52" t="s">
        <v>809</v>
      </c>
      <c r="D88" s="21">
        <v>0</v>
      </c>
      <c r="E88" s="21">
        <v>0</v>
      </c>
      <c r="F88" s="21">
        <v>7.7</v>
      </c>
      <c r="G88" s="21">
        <v>0</v>
      </c>
      <c r="H88" s="21">
        <v>0</v>
      </c>
      <c r="I88" s="21">
        <v>0</v>
      </c>
      <c r="J88" s="21">
        <v>0</v>
      </c>
      <c r="K88" s="21">
        <v>0</v>
      </c>
      <c r="L88" s="21">
        <v>0</v>
      </c>
      <c r="M88" s="21">
        <v>0</v>
      </c>
      <c r="N88" s="21">
        <v>0</v>
      </c>
      <c r="O88" s="21">
        <v>0</v>
      </c>
      <c r="P88" s="21">
        <v>0</v>
      </c>
      <c r="Q88" s="21">
        <v>0</v>
      </c>
      <c r="R88" s="21">
        <v>0</v>
      </c>
      <c r="S88" s="21">
        <v>0</v>
      </c>
      <c r="T88" s="21">
        <v>0</v>
      </c>
      <c r="U88" s="21">
        <v>0</v>
      </c>
      <c r="V88" s="21">
        <v>0</v>
      </c>
      <c r="W88" s="21">
        <v>0</v>
      </c>
      <c r="X88" s="21">
        <v>0</v>
      </c>
      <c r="Y88" s="21">
        <v>0</v>
      </c>
      <c r="Z88" s="21">
        <v>0</v>
      </c>
      <c r="AA88" s="21">
        <v>0</v>
      </c>
      <c r="AB88" s="21">
        <v>0</v>
      </c>
      <c r="AC88" s="21">
        <v>0</v>
      </c>
      <c r="AD88" s="21">
        <v>0</v>
      </c>
      <c r="AE88" s="21">
        <v>0</v>
      </c>
      <c r="AF88" s="21">
        <v>0</v>
      </c>
      <c r="AG88" s="21">
        <v>0</v>
      </c>
      <c r="AH88" s="21">
        <v>0</v>
      </c>
      <c r="AI88" s="21">
        <v>0</v>
      </c>
      <c r="AJ88" s="21">
        <v>0</v>
      </c>
      <c r="AK88" s="21">
        <v>0</v>
      </c>
      <c r="AL88" s="21">
        <v>0</v>
      </c>
      <c r="AM88" s="21">
        <v>0</v>
      </c>
      <c r="AN88" s="21">
        <v>0</v>
      </c>
      <c r="AO88" s="21">
        <v>0</v>
      </c>
      <c r="AP88" s="21">
        <v>0</v>
      </c>
      <c r="AQ88" s="21">
        <v>0</v>
      </c>
      <c r="AR88" s="21">
        <v>0</v>
      </c>
      <c r="AS88" s="21">
        <v>0</v>
      </c>
      <c r="AT88" s="21">
        <v>0</v>
      </c>
      <c r="AU88" s="21">
        <v>0</v>
      </c>
      <c r="AV88" s="21">
        <v>7.7</v>
      </c>
      <c r="AW88" s="21">
        <v>0</v>
      </c>
      <c r="AX88" s="21">
        <v>0</v>
      </c>
      <c r="AY88" s="21">
        <v>0</v>
      </c>
      <c r="AZ88" s="21">
        <v>0</v>
      </c>
      <c r="BA88" s="21">
        <v>0</v>
      </c>
      <c r="BB88" s="21">
        <v>0</v>
      </c>
      <c r="BC88" s="21">
        <v>0</v>
      </c>
      <c r="BD88" s="21">
        <v>0</v>
      </c>
      <c r="BE88" s="21">
        <v>0</v>
      </c>
      <c r="BF88" s="21">
        <v>0</v>
      </c>
      <c r="BG88" s="21">
        <v>0</v>
      </c>
      <c r="BH88" s="21">
        <v>0</v>
      </c>
      <c r="BI88" s="21">
        <v>0</v>
      </c>
      <c r="BJ88" s="21">
        <v>0</v>
      </c>
      <c r="BK88" s="21">
        <v>0</v>
      </c>
      <c r="BL88" s="21">
        <v>0</v>
      </c>
      <c r="BM88" s="21">
        <v>0</v>
      </c>
      <c r="BN88" s="21">
        <v>0</v>
      </c>
      <c r="BO88" s="21">
        <v>0</v>
      </c>
      <c r="BP88" s="21">
        <v>0</v>
      </c>
      <c r="BQ88" s="21">
        <v>0</v>
      </c>
      <c r="BR88" s="21">
        <v>0</v>
      </c>
      <c r="BS88" s="21">
        <v>0</v>
      </c>
      <c r="BT88" s="21">
        <v>0</v>
      </c>
      <c r="BU88" s="21">
        <v>0</v>
      </c>
      <c r="BV88" s="21">
        <v>0</v>
      </c>
      <c r="BW88" s="21">
        <v>0</v>
      </c>
      <c r="BX88" s="21">
        <v>7.7</v>
      </c>
      <c r="BY88" s="21">
        <v>0</v>
      </c>
      <c r="BZ88" s="21">
        <v>0</v>
      </c>
      <c r="CA88" s="21">
        <v>0</v>
      </c>
      <c r="CB88" s="21">
        <v>0</v>
      </c>
      <c r="CC88" s="21">
        <v>0</v>
      </c>
      <c r="CD88" s="21">
        <v>0</v>
      </c>
      <c r="CE88" s="21">
        <v>0</v>
      </c>
      <c r="CF88" s="21">
        <v>0</v>
      </c>
      <c r="CG88" s="21">
        <v>0</v>
      </c>
      <c r="CH88" s="21">
        <v>0</v>
      </c>
      <c r="CI88" s="21">
        <v>0</v>
      </c>
      <c r="CJ88" s="98" t="s">
        <v>586</v>
      </c>
    </row>
    <row r="89" spans="1:88" ht="78.75">
      <c r="A89" s="29" t="s">
        <v>762</v>
      </c>
      <c r="B89" s="277" t="s">
        <v>719</v>
      </c>
      <c r="C89" s="52" t="s">
        <v>810</v>
      </c>
      <c r="D89" s="21">
        <v>0</v>
      </c>
      <c r="E89" s="21">
        <v>0</v>
      </c>
      <c r="F89" s="21">
        <v>4.7560000000000002</v>
      </c>
      <c r="G89" s="21">
        <v>0</v>
      </c>
      <c r="H89" s="21">
        <v>0</v>
      </c>
      <c r="I89" s="21">
        <v>0</v>
      </c>
      <c r="J89" s="21">
        <v>0</v>
      </c>
      <c r="K89" s="21">
        <v>0</v>
      </c>
      <c r="L89" s="21">
        <v>0</v>
      </c>
      <c r="M89" s="21">
        <v>0</v>
      </c>
      <c r="N89" s="21">
        <v>0</v>
      </c>
      <c r="O89" s="21">
        <v>0</v>
      </c>
      <c r="P89" s="21">
        <v>0</v>
      </c>
      <c r="Q89" s="21">
        <v>0</v>
      </c>
      <c r="R89" s="21">
        <v>0</v>
      </c>
      <c r="S89" s="21">
        <v>0</v>
      </c>
      <c r="T89" s="21">
        <v>0</v>
      </c>
      <c r="U89" s="21">
        <v>0</v>
      </c>
      <c r="V89" s="21">
        <v>0</v>
      </c>
      <c r="W89" s="21">
        <v>0</v>
      </c>
      <c r="X89" s="21">
        <v>0</v>
      </c>
      <c r="Y89" s="21">
        <v>0</v>
      </c>
      <c r="Z89" s="21">
        <v>0</v>
      </c>
      <c r="AA89" s="21">
        <v>0</v>
      </c>
      <c r="AB89" s="21">
        <v>0</v>
      </c>
      <c r="AC89" s="21">
        <v>0</v>
      </c>
      <c r="AD89" s="21">
        <v>0</v>
      </c>
      <c r="AE89" s="21">
        <v>0</v>
      </c>
      <c r="AF89" s="21">
        <v>0</v>
      </c>
      <c r="AG89" s="21">
        <v>0</v>
      </c>
      <c r="AH89" s="21">
        <v>0</v>
      </c>
      <c r="AI89" s="21">
        <v>0</v>
      </c>
      <c r="AJ89" s="21">
        <v>0</v>
      </c>
      <c r="AK89" s="21">
        <v>0</v>
      </c>
      <c r="AL89" s="21">
        <v>0</v>
      </c>
      <c r="AM89" s="21">
        <v>0</v>
      </c>
      <c r="AN89" s="21">
        <v>0</v>
      </c>
      <c r="AO89" s="21">
        <v>0</v>
      </c>
      <c r="AP89" s="21">
        <v>0</v>
      </c>
      <c r="AQ89" s="21">
        <v>0</v>
      </c>
      <c r="AR89" s="21">
        <v>0</v>
      </c>
      <c r="AS89" s="21">
        <v>0</v>
      </c>
      <c r="AT89" s="21">
        <v>0</v>
      </c>
      <c r="AU89" s="21">
        <v>0</v>
      </c>
      <c r="AV89" s="21">
        <v>4.76</v>
      </c>
      <c r="AW89" s="21">
        <v>0</v>
      </c>
      <c r="AX89" s="21">
        <v>0</v>
      </c>
      <c r="AY89" s="21">
        <v>0</v>
      </c>
      <c r="AZ89" s="21">
        <v>0</v>
      </c>
      <c r="BA89" s="21">
        <v>0</v>
      </c>
      <c r="BB89" s="21">
        <v>0</v>
      </c>
      <c r="BC89" s="21">
        <v>0</v>
      </c>
      <c r="BD89" s="21">
        <v>0</v>
      </c>
      <c r="BE89" s="21">
        <v>0</v>
      </c>
      <c r="BF89" s="21">
        <v>0</v>
      </c>
      <c r="BG89" s="21">
        <v>0</v>
      </c>
      <c r="BH89" s="21">
        <v>0</v>
      </c>
      <c r="BI89" s="21">
        <v>0</v>
      </c>
      <c r="BJ89" s="21">
        <v>0</v>
      </c>
      <c r="BK89" s="21">
        <v>0</v>
      </c>
      <c r="BL89" s="21">
        <v>0</v>
      </c>
      <c r="BM89" s="21">
        <v>0</v>
      </c>
      <c r="BN89" s="21">
        <v>0</v>
      </c>
      <c r="BO89" s="21">
        <v>0</v>
      </c>
      <c r="BP89" s="21">
        <v>0</v>
      </c>
      <c r="BQ89" s="21">
        <v>0</v>
      </c>
      <c r="BR89" s="21">
        <v>0</v>
      </c>
      <c r="BS89" s="21">
        <v>0</v>
      </c>
      <c r="BT89" s="21">
        <v>0</v>
      </c>
      <c r="BU89" s="21">
        <v>0</v>
      </c>
      <c r="BV89" s="21">
        <v>0</v>
      </c>
      <c r="BW89" s="21">
        <v>0</v>
      </c>
      <c r="BX89" s="21">
        <v>4.76</v>
      </c>
      <c r="BY89" s="21">
        <v>0</v>
      </c>
      <c r="BZ89" s="21">
        <v>0</v>
      </c>
      <c r="CA89" s="21">
        <v>0</v>
      </c>
      <c r="CB89" s="21">
        <v>0</v>
      </c>
      <c r="CC89" s="21">
        <v>0</v>
      </c>
      <c r="CD89" s="21">
        <v>0</v>
      </c>
      <c r="CE89" s="21">
        <v>0</v>
      </c>
      <c r="CF89" s="21">
        <v>0</v>
      </c>
      <c r="CG89" s="21">
        <v>0</v>
      </c>
      <c r="CH89" s="21">
        <v>0</v>
      </c>
      <c r="CI89" s="21">
        <v>0</v>
      </c>
      <c r="CJ89" s="98" t="s">
        <v>586</v>
      </c>
    </row>
  </sheetData>
  <mergeCells count="34">
    <mergeCell ref="CJ14:CJ17"/>
    <mergeCell ref="D14:Q15"/>
    <mergeCell ref="C14:C17"/>
    <mergeCell ref="B14:B17"/>
    <mergeCell ref="K16:Q16"/>
    <mergeCell ref="AF16:AL16"/>
    <mergeCell ref="AM16:AS16"/>
    <mergeCell ref="AT16:AZ16"/>
    <mergeCell ref="BA16:BG16"/>
    <mergeCell ref="BV16:CB16"/>
    <mergeCell ref="R16:X16"/>
    <mergeCell ref="Y16:AE16"/>
    <mergeCell ref="BO16:BU16"/>
    <mergeCell ref="AT14:CI14"/>
    <mergeCell ref="BH15:BU15"/>
    <mergeCell ref="BH16:BN16"/>
    <mergeCell ref="A5:AS5"/>
    <mergeCell ref="A6:AS6"/>
    <mergeCell ref="A4:AS4"/>
    <mergeCell ref="A10:AS10"/>
    <mergeCell ref="A11:AS11"/>
    <mergeCell ref="A7:AS7"/>
    <mergeCell ref="A8:AS8"/>
    <mergeCell ref="A9:AS9"/>
    <mergeCell ref="A12:AS12"/>
    <mergeCell ref="AF14:AS14"/>
    <mergeCell ref="A14:A17"/>
    <mergeCell ref="A13:CI13"/>
    <mergeCell ref="AT15:BG15"/>
    <mergeCell ref="BV15:CI15"/>
    <mergeCell ref="CC16:CI16"/>
    <mergeCell ref="D16:J16"/>
    <mergeCell ref="AF15:AS15"/>
    <mergeCell ref="R14:AE15"/>
  </mergeCells>
  <pageMargins left="0.70866141732283472" right="0.70866141732283472" top="0.74803149606299213" bottom="0.74803149606299213" header="0.31496062992125984" footer="0.31496062992125984"/>
  <pageSetup paperSize="8" scale="60" fitToWidth="2" orientation="landscape" r:id="rId1"/>
  <headerFooter differentFirst="1">
    <oddHeader>&amp;C&amp;P</oddHeader>
  </headerFooter>
  <colBreaks count="1" manualBreakCount="1">
    <brk id="45" max="88" man="1"/>
  </colBreaks>
</worksheet>
</file>

<file path=xl/worksheets/sheet12.xml><?xml version="1.0" encoding="utf-8"?>
<worksheet xmlns="http://schemas.openxmlformats.org/spreadsheetml/2006/main" xmlns:r="http://schemas.openxmlformats.org/officeDocument/2006/relationships">
  <sheetPr>
    <tabColor rgb="FF00B050"/>
    <pageSetUpPr fitToPage="1"/>
  </sheetPr>
  <dimension ref="A1:AN86"/>
  <sheetViews>
    <sheetView view="pageBreakPreview" topLeftCell="A11" zoomScale="80" zoomScaleNormal="100" zoomScaleSheetLayoutView="80" workbookViewId="0">
      <selection activeCell="A16" sqref="A16:C86"/>
    </sheetView>
  </sheetViews>
  <sheetFormatPr defaultRowHeight="15.75"/>
  <cols>
    <col min="1" max="1" width="11.375" style="1" customWidth="1"/>
    <col min="2" max="2" width="31.5" style="1" customWidth="1"/>
    <col min="3" max="3" width="13.875" style="1" customWidth="1"/>
    <col min="4" max="4" width="15.375" style="1" customWidth="1"/>
    <col min="5" max="6" width="5.25" style="1" bestFit="1" customWidth="1"/>
    <col min="7" max="9" width="5.25" style="1" customWidth="1"/>
    <col min="10" max="29" width="6" style="1" customWidth="1"/>
    <col min="30" max="30" width="5.75" style="1" customWidth="1"/>
    <col min="31" max="31" width="16.125" style="1" customWidth="1"/>
    <col min="32" max="32" width="21.25" style="1" customWidth="1"/>
    <col min="33" max="33" width="12.625" style="1" customWidth="1"/>
    <col min="34" max="34" width="22.375" style="1" customWidth="1"/>
    <col min="35" max="35" width="10.875" style="1" customWidth="1"/>
    <col min="36" max="36" width="17.375" style="1" customWidth="1"/>
    <col min="37" max="38" width="4.125" style="1" customWidth="1"/>
    <col min="39" max="39" width="3.75" style="1" customWidth="1"/>
    <col min="40" max="40" width="3.875" style="1" customWidth="1"/>
    <col min="41" max="41" width="4.5" style="1" customWidth="1"/>
    <col min="42" max="42" width="5" style="1" customWidth="1"/>
    <col min="43" max="43" width="5.5" style="1" customWidth="1"/>
    <col min="44" max="44" width="5.75" style="1" customWidth="1"/>
    <col min="45" max="45" width="5.5" style="1" customWidth="1"/>
    <col min="46" max="47" width="5" style="1" customWidth="1"/>
    <col min="48" max="48" width="12.875" style="1" customWidth="1"/>
    <col min="49" max="58" width="5" style="1" customWidth="1"/>
    <col min="59" max="16384" width="9" style="1"/>
  </cols>
  <sheetData>
    <row r="1" spans="1:40" ht="18.75">
      <c r="Q1" s="2"/>
      <c r="R1" s="2"/>
      <c r="S1" s="2"/>
      <c r="T1" s="2"/>
      <c r="U1" s="2"/>
      <c r="V1" s="2"/>
      <c r="W1" s="2"/>
      <c r="X1" s="2"/>
      <c r="AC1" s="25" t="s">
        <v>343</v>
      </c>
    </row>
    <row r="2" spans="1:40" ht="18.75">
      <c r="Q2" s="2"/>
      <c r="R2" s="2"/>
      <c r="S2" s="2"/>
      <c r="T2" s="2"/>
      <c r="U2" s="2"/>
      <c r="V2" s="2"/>
      <c r="W2" s="2"/>
      <c r="X2" s="2"/>
      <c r="AC2" s="15" t="s">
        <v>1</v>
      </c>
    </row>
    <row r="3" spans="1:40" ht="18.75">
      <c r="Q3" s="2"/>
      <c r="R3" s="2"/>
      <c r="S3" s="2"/>
      <c r="T3" s="2"/>
      <c r="U3" s="2"/>
      <c r="V3" s="2"/>
      <c r="W3" s="2"/>
      <c r="X3" s="2"/>
      <c r="AC3" s="15" t="s">
        <v>259</v>
      </c>
    </row>
    <row r="4" spans="1:40">
      <c r="A4" s="438" t="s">
        <v>389</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row>
    <row r="6" spans="1:40">
      <c r="A6" s="460" t="s">
        <v>172</v>
      </c>
      <c r="B6" s="460"/>
      <c r="C6" s="460"/>
      <c r="D6" s="460"/>
      <c r="E6" s="460"/>
      <c r="F6" s="460"/>
      <c r="G6" s="460"/>
      <c r="H6" s="460"/>
      <c r="I6" s="460"/>
      <c r="J6" s="460"/>
      <c r="K6" s="460"/>
      <c r="L6" s="460"/>
      <c r="M6" s="460"/>
      <c r="N6" s="460"/>
      <c r="O6" s="460"/>
      <c r="P6" s="460"/>
      <c r="Q6" s="460"/>
      <c r="R6" s="460"/>
      <c r="S6" s="460"/>
      <c r="T6" s="460"/>
      <c r="U6" s="460"/>
      <c r="V6" s="460"/>
      <c r="W6" s="460"/>
      <c r="X6" s="460"/>
      <c r="Y6" s="460"/>
      <c r="Z6" s="460"/>
      <c r="AA6" s="460"/>
      <c r="AB6" s="460"/>
      <c r="AC6" s="460"/>
    </row>
    <row r="7" spans="1:40">
      <c r="A7" s="395" t="s">
        <v>306</v>
      </c>
      <c r="B7" s="395"/>
      <c r="C7" s="395"/>
      <c r="D7" s="395"/>
      <c r="E7" s="395"/>
      <c r="F7" s="395"/>
      <c r="G7" s="395"/>
      <c r="H7" s="395"/>
      <c r="I7" s="395"/>
      <c r="J7" s="395"/>
      <c r="K7" s="395"/>
      <c r="L7" s="395"/>
      <c r="M7" s="395"/>
      <c r="N7" s="395"/>
      <c r="O7" s="395"/>
      <c r="P7" s="395"/>
      <c r="Q7" s="395"/>
      <c r="R7" s="395"/>
      <c r="S7" s="395"/>
      <c r="T7" s="395"/>
      <c r="U7" s="395"/>
      <c r="V7" s="395"/>
      <c r="W7" s="395"/>
      <c r="X7" s="395"/>
      <c r="Y7" s="395"/>
      <c r="Z7" s="395"/>
      <c r="AA7" s="395"/>
      <c r="AB7" s="395"/>
      <c r="AC7" s="395"/>
    </row>
    <row r="8" spans="1:40">
      <c r="A8" s="136"/>
      <c r="B8" s="136"/>
      <c r="C8" s="136"/>
      <c r="D8" s="136"/>
      <c r="E8" s="136"/>
      <c r="F8" s="136"/>
      <c r="G8" s="136"/>
      <c r="H8" s="136"/>
      <c r="I8" s="136"/>
      <c r="J8" s="136"/>
      <c r="K8" s="136"/>
      <c r="L8" s="136"/>
      <c r="M8" s="136"/>
      <c r="N8" s="136"/>
      <c r="O8" s="136"/>
      <c r="P8" s="136"/>
      <c r="Q8" s="136"/>
      <c r="R8" s="136"/>
      <c r="S8" s="136"/>
      <c r="T8" s="136"/>
      <c r="U8" s="136"/>
      <c r="V8" s="136"/>
      <c r="W8" s="136"/>
      <c r="X8" s="136"/>
      <c r="Y8" s="136"/>
      <c r="Z8" s="136"/>
      <c r="AA8" s="136"/>
      <c r="AB8" s="136"/>
      <c r="AC8" s="136"/>
    </row>
    <row r="9" spans="1:40" ht="18.75" customHeight="1">
      <c r="A9" s="378" t="s">
        <v>53</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row>
    <row r="10" spans="1:40">
      <c r="A10" s="444"/>
      <c r="B10" s="444"/>
      <c r="C10" s="444"/>
      <c r="D10" s="444"/>
      <c r="E10" s="444"/>
      <c r="F10" s="444"/>
      <c r="G10" s="444"/>
      <c r="H10" s="444"/>
      <c r="I10" s="444"/>
      <c r="J10" s="444"/>
      <c r="K10" s="444"/>
      <c r="L10" s="444"/>
      <c r="M10" s="444"/>
      <c r="N10" s="444"/>
      <c r="O10" s="444"/>
      <c r="P10" s="444"/>
      <c r="Q10" s="444"/>
      <c r="R10" s="444"/>
      <c r="S10" s="444"/>
      <c r="T10" s="444"/>
      <c r="U10" s="444"/>
      <c r="V10" s="444"/>
      <c r="W10" s="444"/>
      <c r="X10" s="444"/>
      <c r="Y10" s="13"/>
      <c r="Z10" s="2"/>
      <c r="AA10" s="2"/>
      <c r="AB10" s="2"/>
      <c r="AC10" s="2"/>
      <c r="AD10" s="2"/>
      <c r="AE10" s="2"/>
      <c r="AF10" s="2"/>
      <c r="AG10" s="2"/>
      <c r="AH10" s="2"/>
      <c r="AI10" s="2"/>
      <c r="AJ10" s="2"/>
      <c r="AK10" s="2"/>
      <c r="AL10" s="2"/>
      <c r="AM10" s="2"/>
      <c r="AN10" s="2"/>
    </row>
    <row r="11" spans="1:40" ht="15.75" customHeight="1">
      <c r="A11" s="426" t="s">
        <v>173</v>
      </c>
      <c r="B11" s="426" t="s">
        <v>31</v>
      </c>
      <c r="C11" s="426" t="s">
        <v>4</v>
      </c>
      <c r="D11" s="426" t="s">
        <v>481</v>
      </c>
      <c r="E11" s="448" t="s">
        <v>818</v>
      </c>
      <c r="F11" s="449"/>
      <c r="G11" s="449"/>
      <c r="H11" s="449"/>
      <c r="I11" s="450"/>
      <c r="J11" s="461" t="s">
        <v>54</v>
      </c>
      <c r="K11" s="461"/>
      <c r="L11" s="461"/>
      <c r="M11" s="461"/>
      <c r="N11" s="461"/>
      <c r="O11" s="461"/>
      <c r="P11" s="461"/>
      <c r="Q11" s="461"/>
      <c r="R11" s="461"/>
      <c r="S11" s="461"/>
      <c r="T11" s="461"/>
      <c r="U11" s="461"/>
      <c r="V11" s="461"/>
      <c r="W11" s="461"/>
      <c r="X11" s="461"/>
      <c r="Y11" s="461"/>
      <c r="Z11" s="461"/>
      <c r="AA11" s="461"/>
      <c r="AB11" s="461"/>
      <c r="AC11" s="461"/>
      <c r="AD11" s="2"/>
      <c r="AE11" s="2"/>
      <c r="AF11" s="2"/>
      <c r="AG11" s="2"/>
      <c r="AH11" s="2"/>
      <c r="AI11" s="2"/>
      <c r="AJ11" s="2"/>
      <c r="AK11" s="2"/>
      <c r="AL11" s="2"/>
      <c r="AM11" s="2"/>
      <c r="AN11" s="2"/>
    </row>
    <row r="12" spans="1:40" ht="65.25" customHeight="1">
      <c r="A12" s="426"/>
      <c r="B12" s="426"/>
      <c r="C12" s="426"/>
      <c r="D12" s="426"/>
      <c r="E12" s="453"/>
      <c r="F12" s="454"/>
      <c r="G12" s="454"/>
      <c r="H12" s="454"/>
      <c r="I12" s="455"/>
      <c r="J12" s="425">
        <v>2018</v>
      </c>
      <c r="K12" s="425"/>
      <c r="L12" s="425"/>
      <c r="M12" s="425"/>
      <c r="N12" s="425"/>
      <c r="O12" s="425">
        <v>2019</v>
      </c>
      <c r="P12" s="425"/>
      <c r="Q12" s="425"/>
      <c r="R12" s="425"/>
      <c r="S12" s="425"/>
      <c r="T12" s="425">
        <v>2020</v>
      </c>
      <c r="U12" s="425"/>
      <c r="V12" s="425"/>
      <c r="W12" s="425"/>
      <c r="X12" s="425"/>
      <c r="Y12" s="426" t="s">
        <v>3</v>
      </c>
      <c r="Z12" s="426"/>
      <c r="AA12" s="426"/>
      <c r="AB12" s="426"/>
      <c r="AC12" s="426"/>
      <c r="AD12" s="2"/>
      <c r="AE12" s="2"/>
      <c r="AF12" s="2"/>
      <c r="AG12" s="2"/>
      <c r="AH12" s="2"/>
      <c r="AI12" s="2"/>
      <c r="AJ12" s="2"/>
      <c r="AK12" s="2"/>
      <c r="AL12" s="2"/>
      <c r="AM12" s="2"/>
      <c r="AN12" s="2"/>
    </row>
    <row r="13" spans="1:40" ht="60.75" customHeight="1">
      <c r="A13" s="426"/>
      <c r="B13" s="426"/>
      <c r="C13" s="426"/>
      <c r="D13" s="426"/>
      <c r="E13" s="425" t="s">
        <v>400</v>
      </c>
      <c r="F13" s="425"/>
      <c r="G13" s="425"/>
      <c r="H13" s="425"/>
      <c r="I13" s="425"/>
      <c r="J13" s="425" t="s">
        <v>400</v>
      </c>
      <c r="K13" s="425"/>
      <c r="L13" s="425"/>
      <c r="M13" s="425"/>
      <c r="N13" s="425"/>
      <c r="O13" s="425" t="s">
        <v>400</v>
      </c>
      <c r="P13" s="425"/>
      <c r="Q13" s="425"/>
      <c r="R13" s="425"/>
      <c r="S13" s="425"/>
      <c r="T13" s="425" t="s">
        <v>400</v>
      </c>
      <c r="U13" s="425"/>
      <c r="V13" s="425"/>
      <c r="W13" s="425"/>
      <c r="X13" s="425"/>
      <c r="Y13" s="425" t="s">
        <v>19</v>
      </c>
      <c r="Z13" s="425"/>
      <c r="AA13" s="425"/>
      <c r="AB13" s="425"/>
      <c r="AC13" s="425"/>
      <c r="AD13" s="2"/>
      <c r="AE13" s="2"/>
      <c r="AF13" s="2"/>
      <c r="AG13" s="2"/>
      <c r="AH13" s="2"/>
      <c r="AI13" s="2"/>
      <c r="AJ13" s="2"/>
      <c r="AK13" s="2"/>
      <c r="AL13" s="2"/>
      <c r="AM13" s="2"/>
      <c r="AN13" s="2"/>
    </row>
    <row r="14" spans="1:40" ht="65.25" customHeight="1">
      <c r="A14" s="426"/>
      <c r="B14" s="426"/>
      <c r="C14" s="426"/>
      <c r="D14" s="426"/>
      <c r="E14" s="79" t="s">
        <v>5</v>
      </c>
      <c r="F14" s="79" t="s">
        <v>6</v>
      </c>
      <c r="G14" s="79" t="s">
        <v>261</v>
      </c>
      <c r="H14" s="79" t="s">
        <v>2</v>
      </c>
      <c r="I14" s="79" t="s">
        <v>146</v>
      </c>
      <c r="J14" s="79" t="s">
        <v>5</v>
      </c>
      <c r="K14" s="79" t="s">
        <v>6</v>
      </c>
      <c r="L14" s="79" t="s">
        <v>261</v>
      </c>
      <c r="M14" s="79" t="s">
        <v>2</v>
      </c>
      <c r="N14" s="79" t="s">
        <v>146</v>
      </c>
      <c r="O14" s="79" t="s">
        <v>5</v>
      </c>
      <c r="P14" s="79" t="s">
        <v>6</v>
      </c>
      <c r="Q14" s="79" t="s">
        <v>261</v>
      </c>
      <c r="R14" s="79" t="s">
        <v>2</v>
      </c>
      <c r="S14" s="79" t="s">
        <v>146</v>
      </c>
      <c r="T14" s="79" t="s">
        <v>5</v>
      </c>
      <c r="U14" s="79" t="s">
        <v>6</v>
      </c>
      <c r="V14" s="79" t="s">
        <v>261</v>
      </c>
      <c r="W14" s="79" t="s">
        <v>2</v>
      </c>
      <c r="X14" s="79" t="s">
        <v>146</v>
      </c>
      <c r="Y14" s="79" t="s">
        <v>5</v>
      </c>
      <c r="Z14" s="79" t="s">
        <v>6</v>
      </c>
      <c r="AA14" s="79" t="s">
        <v>261</v>
      </c>
      <c r="AB14" s="79" t="s">
        <v>2</v>
      </c>
      <c r="AC14" s="79" t="s">
        <v>146</v>
      </c>
      <c r="AD14" s="2"/>
      <c r="AE14" s="2"/>
      <c r="AF14" s="2"/>
      <c r="AG14" s="2"/>
      <c r="AH14" s="2"/>
      <c r="AI14" s="2"/>
      <c r="AJ14" s="2"/>
      <c r="AK14" s="2"/>
      <c r="AL14" s="2"/>
      <c r="AM14" s="2"/>
      <c r="AN14" s="2"/>
    </row>
    <row r="15" spans="1:40">
      <c r="A15" s="113">
        <v>1</v>
      </c>
      <c r="B15" s="113">
        <v>2</v>
      </c>
      <c r="C15" s="113">
        <v>3</v>
      </c>
      <c r="D15" s="113">
        <v>4</v>
      </c>
      <c r="E15" s="133" t="s">
        <v>207</v>
      </c>
      <c r="F15" s="133" t="s">
        <v>208</v>
      </c>
      <c r="G15" s="133" t="s">
        <v>209</v>
      </c>
      <c r="H15" s="133" t="s">
        <v>210</v>
      </c>
      <c r="I15" s="133" t="s">
        <v>211</v>
      </c>
      <c r="J15" s="133" t="s">
        <v>245</v>
      </c>
      <c r="K15" s="133" t="s">
        <v>246</v>
      </c>
      <c r="L15" s="133" t="s">
        <v>247</v>
      </c>
      <c r="M15" s="133" t="s">
        <v>248</v>
      </c>
      <c r="N15" s="133" t="s">
        <v>249</v>
      </c>
      <c r="O15" s="133" t="s">
        <v>252</v>
      </c>
      <c r="P15" s="133" t="s">
        <v>253</v>
      </c>
      <c r="Q15" s="133" t="s">
        <v>254</v>
      </c>
      <c r="R15" s="133" t="s">
        <v>255</v>
      </c>
      <c r="S15" s="133" t="s">
        <v>256</v>
      </c>
      <c r="T15" s="133" t="s">
        <v>262</v>
      </c>
      <c r="U15" s="133" t="s">
        <v>263</v>
      </c>
      <c r="V15" s="133" t="s">
        <v>264</v>
      </c>
      <c r="W15" s="133" t="s">
        <v>265</v>
      </c>
      <c r="X15" s="133" t="s">
        <v>266</v>
      </c>
      <c r="Y15" s="133" t="s">
        <v>290</v>
      </c>
      <c r="Z15" s="133" t="s">
        <v>291</v>
      </c>
      <c r="AA15" s="133" t="s">
        <v>292</v>
      </c>
      <c r="AB15" s="133" t="s">
        <v>293</v>
      </c>
      <c r="AC15" s="133" t="s">
        <v>294</v>
      </c>
      <c r="AD15" s="2"/>
      <c r="AE15" s="2"/>
      <c r="AF15" s="2"/>
      <c r="AG15" s="2"/>
      <c r="AH15" s="2"/>
      <c r="AI15" s="2"/>
      <c r="AJ15" s="2"/>
      <c r="AK15" s="2"/>
      <c r="AL15" s="2"/>
      <c r="AM15" s="2"/>
      <c r="AN15" s="2"/>
    </row>
    <row r="16" spans="1:40">
      <c r="A16" s="172"/>
      <c r="B16" s="271" t="s">
        <v>642</v>
      </c>
      <c r="C16" s="172"/>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row>
    <row r="17" spans="1:29" ht="47.25">
      <c r="A17" s="176" t="s">
        <v>504</v>
      </c>
      <c r="B17" s="177" t="s">
        <v>681</v>
      </c>
      <c r="C17" s="234"/>
      <c r="D17" s="98"/>
      <c r="E17" s="21">
        <f>E18+E31</f>
        <v>0</v>
      </c>
      <c r="F17" s="21">
        <f t="shared" ref="F17:AB17" si="0">F18+F31</f>
        <v>0</v>
      </c>
      <c r="G17" s="21">
        <f t="shared" si="0"/>
        <v>0</v>
      </c>
      <c r="H17" s="21">
        <f t="shared" si="0"/>
        <v>0</v>
      </c>
      <c r="I17" s="21">
        <f t="shared" si="0"/>
        <v>0</v>
      </c>
      <c r="J17" s="21">
        <f t="shared" si="0"/>
        <v>0</v>
      </c>
      <c r="K17" s="21">
        <f t="shared" si="0"/>
        <v>0</v>
      </c>
      <c r="L17" s="21">
        <f t="shared" si="0"/>
        <v>0</v>
      </c>
      <c r="M17" s="21">
        <f t="shared" si="0"/>
        <v>0</v>
      </c>
      <c r="N17" s="21">
        <f t="shared" si="0"/>
        <v>1</v>
      </c>
      <c r="O17" s="21">
        <f t="shared" si="0"/>
        <v>0</v>
      </c>
      <c r="P17" s="21">
        <f t="shared" si="0"/>
        <v>0</v>
      </c>
      <c r="Q17" s="21">
        <f t="shared" si="0"/>
        <v>4.75</v>
      </c>
      <c r="R17" s="21">
        <f t="shared" si="0"/>
        <v>0</v>
      </c>
      <c r="S17" s="21">
        <f t="shared" si="0"/>
        <v>0</v>
      </c>
      <c r="T17" s="21">
        <f t="shared" si="0"/>
        <v>0</v>
      </c>
      <c r="U17" s="21">
        <f t="shared" si="0"/>
        <v>0</v>
      </c>
      <c r="V17" s="21">
        <f t="shared" si="0"/>
        <v>20.48</v>
      </c>
      <c r="W17" s="21">
        <f t="shared" si="0"/>
        <v>0</v>
      </c>
      <c r="X17" s="21">
        <f t="shared" si="0"/>
        <v>0</v>
      </c>
      <c r="Y17" s="21">
        <f t="shared" si="0"/>
        <v>0</v>
      </c>
      <c r="Z17" s="21">
        <f t="shared" si="0"/>
        <v>0</v>
      </c>
      <c r="AA17" s="21">
        <f t="shared" si="0"/>
        <v>25.23</v>
      </c>
      <c r="AB17" s="21">
        <f t="shared" si="0"/>
        <v>0</v>
      </c>
      <c r="AC17" s="21">
        <f>AC18+AC31</f>
        <v>1</v>
      </c>
    </row>
    <row r="18" spans="1:29" ht="63">
      <c r="A18" s="176" t="s">
        <v>510</v>
      </c>
      <c r="B18" s="177" t="s">
        <v>682</v>
      </c>
      <c r="C18" s="234"/>
      <c r="D18" s="98"/>
      <c r="E18" s="21">
        <f t="shared" ref="E18:AC18" si="1">E19</f>
        <v>0</v>
      </c>
      <c r="F18" s="21">
        <f t="shared" si="1"/>
        <v>0</v>
      </c>
      <c r="G18" s="21">
        <f t="shared" si="1"/>
        <v>0</v>
      </c>
      <c r="H18" s="21">
        <f t="shared" si="1"/>
        <v>0</v>
      </c>
      <c r="I18" s="21">
        <f t="shared" si="1"/>
        <v>0</v>
      </c>
      <c r="J18" s="21">
        <f t="shared" si="1"/>
        <v>0</v>
      </c>
      <c r="K18" s="21">
        <f t="shared" si="1"/>
        <v>0</v>
      </c>
      <c r="L18" s="21">
        <f t="shared" si="1"/>
        <v>0</v>
      </c>
      <c r="M18" s="21">
        <f t="shared" si="1"/>
        <v>0</v>
      </c>
      <c r="N18" s="21">
        <f t="shared" si="1"/>
        <v>0</v>
      </c>
      <c r="O18" s="21">
        <f t="shared" si="1"/>
        <v>0</v>
      </c>
      <c r="P18" s="21">
        <f t="shared" si="1"/>
        <v>0</v>
      </c>
      <c r="Q18" s="21">
        <f t="shared" si="1"/>
        <v>4.75</v>
      </c>
      <c r="R18" s="21">
        <f t="shared" si="1"/>
        <v>0</v>
      </c>
      <c r="S18" s="21">
        <f t="shared" si="1"/>
        <v>0</v>
      </c>
      <c r="T18" s="21">
        <f t="shared" si="1"/>
        <v>0</v>
      </c>
      <c r="U18" s="21">
        <f t="shared" si="1"/>
        <v>0</v>
      </c>
      <c r="V18" s="21">
        <f t="shared" si="1"/>
        <v>20.48</v>
      </c>
      <c r="W18" s="21">
        <f t="shared" si="1"/>
        <v>0</v>
      </c>
      <c r="X18" s="21">
        <f t="shared" si="1"/>
        <v>0</v>
      </c>
      <c r="Y18" s="21">
        <f t="shared" si="1"/>
        <v>0</v>
      </c>
      <c r="Z18" s="21">
        <f t="shared" si="1"/>
        <v>0</v>
      </c>
      <c r="AA18" s="21">
        <f t="shared" si="1"/>
        <v>25.23</v>
      </c>
      <c r="AB18" s="21">
        <f t="shared" si="1"/>
        <v>0</v>
      </c>
      <c r="AC18" s="21">
        <f t="shared" si="1"/>
        <v>0</v>
      </c>
    </row>
    <row r="19" spans="1:29" ht="47.25">
      <c r="A19" s="176" t="s">
        <v>560</v>
      </c>
      <c r="B19" s="177" t="s">
        <v>683</v>
      </c>
      <c r="C19" s="234"/>
      <c r="D19" s="98"/>
      <c r="E19" s="21">
        <f t="shared" ref="E19:AC19" si="2">SUM(E20:E30)</f>
        <v>0</v>
      </c>
      <c r="F19" s="21">
        <f t="shared" si="2"/>
        <v>0</v>
      </c>
      <c r="G19" s="21">
        <f t="shared" si="2"/>
        <v>0</v>
      </c>
      <c r="H19" s="21">
        <f t="shared" si="2"/>
        <v>0</v>
      </c>
      <c r="I19" s="21">
        <f t="shared" si="2"/>
        <v>0</v>
      </c>
      <c r="J19" s="21">
        <f t="shared" si="2"/>
        <v>0</v>
      </c>
      <c r="K19" s="21">
        <f t="shared" si="2"/>
        <v>0</v>
      </c>
      <c r="L19" s="21">
        <f t="shared" si="2"/>
        <v>0</v>
      </c>
      <c r="M19" s="21">
        <f t="shared" si="2"/>
        <v>0</v>
      </c>
      <c r="N19" s="21">
        <f t="shared" si="2"/>
        <v>0</v>
      </c>
      <c r="O19" s="21">
        <f t="shared" si="2"/>
        <v>0</v>
      </c>
      <c r="P19" s="21">
        <f t="shared" si="2"/>
        <v>0</v>
      </c>
      <c r="Q19" s="21">
        <f t="shared" si="2"/>
        <v>4.75</v>
      </c>
      <c r="R19" s="21">
        <f t="shared" si="2"/>
        <v>0</v>
      </c>
      <c r="S19" s="21">
        <f t="shared" si="2"/>
        <v>0</v>
      </c>
      <c r="T19" s="21">
        <f t="shared" si="2"/>
        <v>0</v>
      </c>
      <c r="U19" s="21">
        <f t="shared" si="2"/>
        <v>0</v>
      </c>
      <c r="V19" s="21">
        <f t="shared" si="2"/>
        <v>20.48</v>
      </c>
      <c r="W19" s="21">
        <f t="shared" si="2"/>
        <v>0</v>
      </c>
      <c r="X19" s="21">
        <f t="shared" si="2"/>
        <v>0</v>
      </c>
      <c r="Y19" s="21">
        <f t="shared" si="2"/>
        <v>0</v>
      </c>
      <c r="Z19" s="21">
        <f t="shared" si="2"/>
        <v>0</v>
      </c>
      <c r="AA19" s="21">
        <f t="shared" si="2"/>
        <v>25.23</v>
      </c>
      <c r="AB19" s="21">
        <f t="shared" si="2"/>
        <v>0</v>
      </c>
      <c r="AC19" s="21">
        <f t="shared" si="2"/>
        <v>0</v>
      </c>
    </row>
    <row r="20" spans="1:29" ht="47.25">
      <c r="A20" s="69" t="s">
        <v>753</v>
      </c>
      <c r="B20" s="272" t="s">
        <v>688</v>
      </c>
      <c r="C20" s="52" t="s">
        <v>764</v>
      </c>
      <c r="D20" s="98" t="s">
        <v>586</v>
      </c>
      <c r="E20" s="21">
        <f t="shared" ref="E20:E30" si="3">SUM(E21:E31)</f>
        <v>0</v>
      </c>
      <c r="F20" s="21">
        <f t="shared" ref="F20:F30" si="4">SUM(F21:F31)</f>
        <v>0</v>
      </c>
      <c r="G20" s="21">
        <f t="shared" ref="G20:G30" si="5">SUM(G21:G31)</f>
        <v>0</v>
      </c>
      <c r="H20" s="21">
        <f t="shared" ref="H20:H30" si="6">SUM(H21:H31)</f>
        <v>0</v>
      </c>
      <c r="I20" s="21">
        <f t="shared" ref="I20:I30" si="7">SUM(I21:I31)</f>
        <v>0</v>
      </c>
      <c r="J20" s="21">
        <v>0</v>
      </c>
      <c r="K20" s="21">
        <v>0</v>
      </c>
      <c r="L20" s="21">
        <v>0</v>
      </c>
      <c r="M20" s="21">
        <v>0</v>
      </c>
      <c r="N20" s="21">
        <v>0</v>
      </c>
      <c r="O20" s="21">
        <v>0</v>
      </c>
      <c r="P20" s="21">
        <v>0</v>
      </c>
      <c r="Q20" s="21">
        <v>2.2999999999999998</v>
      </c>
      <c r="R20" s="21">
        <v>0</v>
      </c>
      <c r="S20" s="21">
        <v>0</v>
      </c>
      <c r="T20" s="21">
        <v>0</v>
      </c>
      <c r="U20" s="21">
        <v>0</v>
      </c>
      <c r="V20" s="21">
        <v>0</v>
      </c>
      <c r="W20" s="21">
        <v>0</v>
      </c>
      <c r="X20" s="21">
        <v>0</v>
      </c>
      <c r="Y20" s="21">
        <f>J20+O20+T20</f>
        <v>0</v>
      </c>
      <c r="Z20" s="21">
        <f>K20+P20+U20</f>
        <v>0</v>
      </c>
      <c r="AA20" s="21">
        <f>L20+Q20+V20</f>
        <v>2.2999999999999998</v>
      </c>
      <c r="AB20" s="21">
        <f>M20+R20+W20</f>
        <v>0</v>
      </c>
      <c r="AC20" s="21">
        <f>N20+S20+X20</f>
        <v>0</v>
      </c>
    </row>
    <row r="21" spans="1:29" ht="47.25">
      <c r="A21" s="69" t="s">
        <v>754</v>
      </c>
      <c r="B21" s="272" t="s">
        <v>689</v>
      </c>
      <c r="C21" s="52" t="s">
        <v>765</v>
      </c>
      <c r="D21" s="98" t="s">
        <v>586</v>
      </c>
      <c r="E21" s="21">
        <f t="shared" si="3"/>
        <v>0</v>
      </c>
      <c r="F21" s="21">
        <f t="shared" si="4"/>
        <v>0</v>
      </c>
      <c r="G21" s="21">
        <f t="shared" si="5"/>
        <v>0</v>
      </c>
      <c r="H21" s="21">
        <f t="shared" si="6"/>
        <v>0</v>
      </c>
      <c r="I21" s="21">
        <f t="shared" si="7"/>
        <v>0</v>
      </c>
      <c r="J21" s="21">
        <v>0</v>
      </c>
      <c r="K21" s="21">
        <v>0</v>
      </c>
      <c r="L21" s="21">
        <v>0</v>
      </c>
      <c r="M21" s="21">
        <v>0</v>
      </c>
      <c r="N21" s="21">
        <v>0</v>
      </c>
      <c r="O21" s="21">
        <v>0</v>
      </c>
      <c r="P21" s="21">
        <v>0</v>
      </c>
      <c r="Q21" s="21">
        <v>0.76</v>
      </c>
      <c r="R21" s="21">
        <v>0</v>
      </c>
      <c r="S21" s="21">
        <v>0</v>
      </c>
      <c r="T21" s="21">
        <v>0</v>
      </c>
      <c r="U21" s="21">
        <v>0</v>
      </c>
      <c r="V21" s="21">
        <v>0</v>
      </c>
      <c r="W21" s="21">
        <v>0</v>
      </c>
      <c r="X21" s="21">
        <v>0</v>
      </c>
      <c r="Y21" s="21">
        <f t="shared" ref="Y21:AC37" si="8">J21+O21+T21</f>
        <v>0</v>
      </c>
      <c r="Z21" s="21">
        <f t="shared" si="8"/>
        <v>0</v>
      </c>
      <c r="AA21" s="21">
        <f t="shared" si="8"/>
        <v>0.76</v>
      </c>
      <c r="AB21" s="21">
        <f t="shared" si="8"/>
        <v>0</v>
      </c>
      <c r="AC21" s="21">
        <f t="shared" si="8"/>
        <v>0</v>
      </c>
    </row>
    <row r="22" spans="1:29" ht="47.25">
      <c r="A22" s="69" t="s">
        <v>755</v>
      </c>
      <c r="B22" s="272" t="s">
        <v>690</v>
      </c>
      <c r="C22" s="52" t="s">
        <v>766</v>
      </c>
      <c r="D22" s="98" t="s">
        <v>586</v>
      </c>
      <c r="E22" s="21">
        <f t="shared" si="3"/>
        <v>0</v>
      </c>
      <c r="F22" s="21">
        <f t="shared" si="4"/>
        <v>0</v>
      </c>
      <c r="G22" s="21">
        <f t="shared" si="5"/>
        <v>0</v>
      </c>
      <c r="H22" s="21">
        <f t="shared" si="6"/>
        <v>0</v>
      </c>
      <c r="I22" s="21">
        <f t="shared" si="7"/>
        <v>0</v>
      </c>
      <c r="J22" s="21">
        <v>0</v>
      </c>
      <c r="K22" s="21">
        <v>0</v>
      </c>
      <c r="L22" s="21">
        <v>0</v>
      </c>
      <c r="M22" s="21">
        <v>0</v>
      </c>
      <c r="N22" s="21">
        <v>0</v>
      </c>
      <c r="O22" s="21">
        <v>0</v>
      </c>
      <c r="P22" s="21">
        <v>0</v>
      </c>
      <c r="Q22" s="21">
        <v>0.48</v>
      </c>
      <c r="R22" s="21">
        <v>0</v>
      </c>
      <c r="S22" s="21">
        <v>0</v>
      </c>
      <c r="T22" s="21">
        <v>0</v>
      </c>
      <c r="U22" s="21">
        <v>0</v>
      </c>
      <c r="V22" s="21">
        <v>0</v>
      </c>
      <c r="W22" s="21">
        <v>0</v>
      </c>
      <c r="X22" s="21">
        <v>0</v>
      </c>
      <c r="Y22" s="21">
        <f t="shared" si="8"/>
        <v>0</v>
      </c>
      <c r="Z22" s="21">
        <f t="shared" si="8"/>
        <v>0</v>
      </c>
      <c r="AA22" s="21">
        <f t="shared" si="8"/>
        <v>0.48</v>
      </c>
      <c r="AB22" s="21">
        <f t="shared" si="8"/>
        <v>0</v>
      </c>
      <c r="AC22" s="21">
        <f t="shared" si="8"/>
        <v>0</v>
      </c>
    </row>
    <row r="23" spans="1:29" ht="47.25">
      <c r="A23" s="69" t="s">
        <v>756</v>
      </c>
      <c r="B23" s="272" t="s">
        <v>691</v>
      </c>
      <c r="C23" s="52" t="s">
        <v>767</v>
      </c>
      <c r="D23" s="98" t="s">
        <v>586</v>
      </c>
      <c r="E23" s="21">
        <f t="shared" si="3"/>
        <v>0</v>
      </c>
      <c r="F23" s="21">
        <f t="shared" si="4"/>
        <v>0</v>
      </c>
      <c r="G23" s="21">
        <f t="shared" si="5"/>
        <v>0</v>
      </c>
      <c r="H23" s="21">
        <f t="shared" si="6"/>
        <v>0</v>
      </c>
      <c r="I23" s="21">
        <f t="shared" si="7"/>
        <v>0</v>
      </c>
      <c r="J23" s="21">
        <v>0</v>
      </c>
      <c r="K23" s="21">
        <v>0</v>
      </c>
      <c r="L23" s="21">
        <v>0</v>
      </c>
      <c r="M23" s="21">
        <v>0</v>
      </c>
      <c r="N23" s="21">
        <v>0</v>
      </c>
      <c r="O23" s="21">
        <v>0</v>
      </c>
      <c r="P23" s="21">
        <v>0</v>
      </c>
      <c r="Q23" s="21">
        <v>0</v>
      </c>
      <c r="R23" s="21">
        <v>0</v>
      </c>
      <c r="S23" s="21">
        <v>0</v>
      </c>
      <c r="T23" s="21">
        <v>0</v>
      </c>
      <c r="U23" s="21">
        <v>0</v>
      </c>
      <c r="V23" s="21">
        <v>0.96</v>
      </c>
      <c r="W23" s="21">
        <v>0</v>
      </c>
      <c r="X23" s="21">
        <v>0</v>
      </c>
      <c r="Y23" s="21">
        <f t="shared" si="8"/>
        <v>0</v>
      </c>
      <c r="Z23" s="21">
        <f t="shared" si="8"/>
        <v>0</v>
      </c>
      <c r="AA23" s="21">
        <f t="shared" si="8"/>
        <v>0.96</v>
      </c>
      <c r="AB23" s="21">
        <f t="shared" si="8"/>
        <v>0</v>
      </c>
      <c r="AC23" s="21">
        <f t="shared" si="8"/>
        <v>0</v>
      </c>
    </row>
    <row r="24" spans="1:29" ht="47.25">
      <c r="A24" s="69" t="s">
        <v>757</v>
      </c>
      <c r="B24" s="272" t="s">
        <v>692</v>
      </c>
      <c r="C24" s="52" t="s">
        <v>768</v>
      </c>
      <c r="D24" s="98" t="s">
        <v>586</v>
      </c>
      <c r="E24" s="21">
        <f t="shared" si="3"/>
        <v>0</v>
      </c>
      <c r="F24" s="21">
        <f t="shared" si="4"/>
        <v>0</v>
      </c>
      <c r="G24" s="21">
        <f t="shared" si="5"/>
        <v>0</v>
      </c>
      <c r="H24" s="21">
        <f t="shared" si="6"/>
        <v>0</v>
      </c>
      <c r="I24" s="21">
        <f t="shared" si="7"/>
        <v>0</v>
      </c>
      <c r="J24" s="21">
        <v>0</v>
      </c>
      <c r="K24" s="21">
        <v>0</v>
      </c>
      <c r="L24" s="21">
        <v>0</v>
      </c>
      <c r="M24" s="21">
        <v>0</v>
      </c>
      <c r="N24" s="21">
        <v>0</v>
      </c>
      <c r="O24" s="21">
        <v>0</v>
      </c>
      <c r="P24" s="21">
        <v>0</v>
      </c>
      <c r="Q24" s="21">
        <v>0</v>
      </c>
      <c r="R24" s="21">
        <v>0</v>
      </c>
      <c r="S24" s="21">
        <v>0</v>
      </c>
      <c r="T24" s="21">
        <v>0</v>
      </c>
      <c r="U24" s="21">
        <v>0</v>
      </c>
      <c r="V24" s="21">
        <v>1.9</v>
      </c>
      <c r="W24" s="21">
        <v>0</v>
      </c>
      <c r="X24" s="21">
        <v>0</v>
      </c>
      <c r="Y24" s="21">
        <f t="shared" si="8"/>
        <v>0</v>
      </c>
      <c r="Z24" s="21">
        <f t="shared" si="8"/>
        <v>0</v>
      </c>
      <c r="AA24" s="21">
        <f t="shared" si="8"/>
        <v>1.9</v>
      </c>
      <c r="AB24" s="21">
        <f t="shared" si="8"/>
        <v>0</v>
      </c>
      <c r="AC24" s="21">
        <f t="shared" si="8"/>
        <v>0</v>
      </c>
    </row>
    <row r="25" spans="1:29" ht="63">
      <c r="A25" s="69" t="s">
        <v>758</v>
      </c>
      <c r="B25" s="186" t="s">
        <v>693</v>
      </c>
      <c r="C25" s="52" t="s">
        <v>769</v>
      </c>
      <c r="D25" s="98" t="s">
        <v>586</v>
      </c>
      <c r="E25" s="21">
        <f t="shared" si="3"/>
        <v>0</v>
      </c>
      <c r="F25" s="21">
        <f t="shared" si="4"/>
        <v>0</v>
      </c>
      <c r="G25" s="21">
        <f t="shared" si="5"/>
        <v>0</v>
      </c>
      <c r="H25" s="21">
        <f t="shared" si="6"/>
        <v>0</v>
      </c>
      <c r="I25" s="21">
        <f t="shared" si="7"/>
        <v>0</v>
      </c>
      <c r="J25" s="21">
        <v>0</v>
      </c>
      <c r="K25" s="21">
        <v>0</v>
      </c>
      <c r="L25" s="21">
        <v>0</v>
      </c>
      <c r="M25" s="21">
        <v>0</v>
      </c>
      <c r="N25" s="21">
        <v>0</v>
      </c>
      <c r="O25" s="21">
        <v>0</v>
      </c>
      <c r="P25" s="21">
        <v>0</v>
      </c>
      <c r="Q25" s="21">
        <v>0</v>
      </c>
      <c r="R25" s="21">
        <v>0</v>
      </c>
      <c r="S25" s="21">
        <v>0</v>
      </c>
      <c r="T25" s="21">
        <v>0</v>
      </c>
      <c r="U25" s="21">
        <v>0</v>
      </c>
      <c r="V25" s="21">
        <v>5.9</v>
      </c>
      <c r="W25" s="21">
        <v>0</v>
      </c>
      <c r="X25" s="21">
        <v>0</v>
      </c>
      <c r="Y25" s="21">
        <f t="shared" si="8"/>
        <v>0</v>
      </c>
      <c r="Z25" s="21">
        <f t="shared" si="8"/>
        <v>0</v>
      </c>
      <c r="AA25" s="21">
        <f t="shared" si="8"/>
        <v>5.9</v>
      </c>
      <c r="AB25" s="21">
        <f t="shared" si="8"/>
        <v>0</v>
      </c>
      <c r="AC25" s="21">
        <f t="shared" si="8"/>
        <v>0</v>
      </c>
    </row>
    <row r="26" spans="1:29" ht="47.25">
      <c r="A26" s="69" t="s">
        <v>759</v>
      </c>
      <c r="B26" s="186" t="s">
        <v>694</v>
      </c>
      <c r="C26" s="52" t="s">
        <v>770</v>
      </c>
      <c r="D26" s="98" t="s">
        <v>586</v>
      </c>
      <c r="E26" s="21">
        <f t="shared" si="3"/>
        <v>0</v>
      </c>
      <c r="F26" s="21">
        <f t="shared" si="4"/>
        <v>0</v>
      </c>
      <c r="G26" s="21">
        <f t="shared" si="5"/>
        <v>0</v>
      </c>
      <c r="H26" s="21">
        <f t="shared" si="6"/>
        <v>0</v>
      </c>
      <c r="I26" s="21">
        <f t="shared" si="7"/>
        <v>0</v>
      </c>
      <c r="J26" s="21">
        <v>0</v>
      </c>
      <c r="K26" s="21">
        <v>0</v>
      </c>
      <c r="L26" s="21">
        <v>0</v>
      </c>
      <c r="M26" s="21">
        <v>0</v>
      </c>
      <c r="N26" s="21">
        <v>0</v>
      </c>
      <c r="O26" s="21">
        <v>0</v>
      </c>
      <c r="P26" s="21">
        <v>0</v>
      </c>
      <c r="Q26" s="21">
        <v>0</v>
      </c>
      <c r="R26" s="21">
        <v>0</v>
      </c>
      <c r="S26" s="21">
        <v>0</v>
      </c>
      <c r="T26" s="21">
        <v>0</v>
      </c>
      <c r="U26" s="21">
        <v>0</v>
      </c>
      <c r="V26" s="21">
        <v>1.2</v>
      </c>
      <c r="W26" s="21">
        <v>0</v>
      </c>
      <c r="X26" s="21">
        <v>0</v>
      </c>
      <c r="Y26" s="21">
        <f t="shared" si="8"/>
        <v>0</v>
      </c>
      <c r="Z26" s="21">
        <f t="shared" si="8"/>
        <v>0</v>
      </c>
      <c r="AA26" s="21">
        <f t="shared" si="8"/>
        <v>1.2</v>
      </c>
      <c r="AB26" s="21">
        <f t="shared" si="8"/>
        <v>0</v>
      </c>
      <c r="AC26" s="21">
        <f t="shared" si="8"/>
        <v>0</v>
      </c>
    </row>
    <row r="27" spans="1:29" ht="47.25">
      <c r="A27" s="69" t="s">
        <v>760</v>
      </c>
      <c r="B27" s="186" t="s">
        <v>695</v>
      </c>
      <c r="C27" s="52" t="s">
        <v>771</v>
      </c>
      <c r="D27" s="98" t="s">
        <v>586</v>
      </c>
      <c r="E27" s="21">
        <f t="shared" si="3"/>
        <v>0</v>
      </c>
      <c r="F27" s="21">
        <f t="shared" si="4"/>
        <v>0</v>
      </c>
      <c r="G27" s="21">
        <f t="shared" si="5"/>
        <v>0</v>
      </c>
      <c r="H27" s="21">
        <f t="shared" si="6"/>
        <v>0</v>
      </c>
      <c r="I27" s="21">
        <f t="shared" si="7"/>
        <v>0</v>
      </c>
      <c r="J27" s="21">
        <v>0</v>
      </c>
      <c r="K27" s="21">
        <v>0</v>
      </c>
      <c r="L27" s="21">
        <v>0</v>
      </c>
      <c r="M27" s="21">
        <v>0</v>
      </c>
      <c r="N27" s="21">
        <v>0</v>
      </c>
      <c r="O27" s="21">
        <v>0</v>
      </c>
      <c r="P27" s="21">
        <v>0</v>
      </c>
      <c r="Q27" s="21">
        <v>0.81</v>
      </c>
      <c r="R27" s="21">
        <v>0</v>
      </c>
      <c r="S27" s="21">
        <v>0</v>
      </c>
      <c r="T27" s="21">
        <v>0</v>
      </c>
      <c r="U27" s="21">
        <v>0</v>
      </c>
      <c r="V27" s="21">
        <v>0</v>
      </c>
      <c r="W27" s="21">
        <v>0</v>
      </c>
      <c r="X27" s="21">
        <v>0</v>
      </c>
      <c r="Y27" s="21">
        <f t="shared" si="8"/>
        <v>0</v>
      </c>
      <c r="Z27" s="21">
        <f t="shared" si="8"/>
        <v>0</v>
      </c>
      <c r="AA27" s="21">
        <f t="shared" si="8"/>
        <v>0.81</v>
      </c>
      <c r="AB27" s="21">
        <f t="shared" si="8"/>
        <v>0</v>
      </c>
      <c r="AC27" s="21">
        <f t="shared" si="8"/>
        <v>0</v>
      </c>
    </row>
    <row r="28" spans="1:29" ht="47.25">
      <c r="A28" s="69" t="s">
        <v>761</v>
      </c>
      <c r="B28" s="186" t="s">
        <v>696</v>
      </c>
      <c r="C28" s="52" t="s">
        <v>772</v>
      </c>
      <c r="D28" s="98" t="s">
        <v>586</v>
      </c>
      <c r="E28" s="21">
        <f t="shared" si="3"/>
        <v>0</v>
      </c>
      <c r="F28" s="21">
        <f t="shared" si="4"/>
        <v>0</v>
      </c>
      <c r="G28" s="21">
        <f t="shared" si="5"/>
        <v>0</v>
      </c>
      <c r="H28" s="21">
        <f t="shared" si="6"/>
        <v>0</v>
      </c>
      <c r="I28" s="21">
        <f t="shared" si="7"/>
        <v>0</v>
      </c>
      <c r="J28" s="21">
        <v>0</v>
      </c>
      <c r="K28" s="21">
        <v>0</v>
      </c>
      <c r="L28" s="21">
        <v>0</v>
      </c>
      <c r="M28" s="21">
        <v>0</v>
      </c>
      <c r="N28" s="21">
        <v>0</v>
      </c>
      <c r="O28" s="21">
        <v>0</v>
      </c>
      <c r="P28" s="21">
        <v>0</v>
      </c>
      <c r="Q28" s="21">
        <v>0</v>
      </c>
      <c r="R28" s="21">
        <v>0</v>
      </c>
      <c r="S28" s="21">
        <v>0</v>
      </c>
      <c r="T28" s="21">
        <v>0</v>
      </c>
      <c r="U28" s="21">
        <v>0</v>
      </c>
      <c r="V28" s="21">
        <v>3.72</v>
      </c>
      <c r="W28" s="21">
        <v>0</v>
      </c>
      <c r="X28" s="21">
        <v>0</v>
      </c>
      <c r="Y28" s="21">
        <f t="shared" si="8"/>
        <v>0</v>
      </c>
      <c r="Z28" s="21">
        <f t="shared" si="8"/>
        <v>0</v>
      </c>
      <c r="AA28" s="21">
        <f t="shared" si="8"/>
        <v>3.72</v>
      </c>
      <c r="AB28" s="21">
        <f t="shared" si="8"/>
        <v>0</v>
      </c>
      <c r="AC28" s="21">
        <f t="shared" si="8"/>
        <v>0</v>
      </c>
    </row>
    <row r="29" spans="1:29" ht="47.25">
      <c r="A29" s="69" t="s">
        <v>762</v>
      </c>
      <c r="B29" s="186" t="s">
        <v>698</v>
      </c>
      <c r="C29" s="52" t="s">
        <v>773</v>
      </c>
      <c r="D29" s="98" t="s">
        <v>586</v>
      </c>
      <c r="E29" s="21">
        <f t="shared" si="3"/>
        <v>0</v>
      </c>
      <c r="F29" s="21">
        <f t="shared" si="4"/>
        <v>0</v>
      </c>
      <c r="G29" s="21">
        <f t="shared" si="5"/>
        <v>0</v>
      </c>
      <c r="H29" s="21">
        <f t="shared" si="6"/>
        <v>0</v>
      </c>
      <c r="I29" s="21">
        <f t="shared" si="7"/>
        <v>0</v>
      </c>
      <c r="J29" s="21">
        <v>0</v>
      </c>
      <c r="K29" s="21">
        <v>0</v>
      </c>
      <c r="L29" s="21">
        <v>0</v>
      </c>
      <c r="M29" s="21">
        <v>0</v>
      </c>
      <c r="N29" s="21">
        <v>0</v>
      </c>
      <c r="O29" s="21">
        <v>0</v>
      </c>
      <c r="P29" s="21">
        <v>0</v>
      </c>
      <c r="Q29" s="21">
        <v>0</v>
      </c>
      <c r="R29" s="21">
        <v>0</v>
      </c>
      <c r="S29" s="21">
        <v>0</v>
      </c>
      <c r="T29" s="21">
        <v>0</v>
      </c>
      <c r="U29" s="21">
        <v>0</v>
      </c>
      <c r="V29" s="21">
        <v>6.8</v>
      </c>
      <c r="W29" s="21">
        <v>0</v>
      </c>
      <c r="X29" s="21">
        <v>0</v>
      </c>
      <c r="Y29" s="21">
        <f t="shared" si="8"/>
        <v>0</v>
      </c>
      <c r="Z29" s="21">
        <f t="shared" si="8"/>
        <v>0</v>
      </c>
      <c r="AA29" s="21">
        <f t="shared" si="8"/>
        <v>6.8</v>
      </c>
      <c r="AB29" s="21">
        <f t="shared" si="8"/>
        <v>0</v>
      </c>
      <c r="AC29" s="21">
        <f t="shared" si="8"/>
        <v>0</v>
      </c>
    </row>
    <row r="30" spans="1:29" ht="47.25">
      <c r="A30" s="69" t="s">
        <v>763</v>
      </c>
      <c r="B30" s="186" t="s">
        <v>697</v>
      </c>
      <c r="C30" s="52" t="s">
        <v>774</v>
      </c>
      <c r="D30" s="98" t="s">
        <v>586</v>
      </c>
      <c r="E30" s="21">
        <f t="shared" si="3"/>
        <v>0</v>
      </c>
      <c r="F30" s="21">
        <f t="shared" si="4"/>
        <v>0</v>
      </c>
      <c r="G30" s="21">
        <f t="shared" si="5"/>
        <v>0</v>
      </c>
      <c r="H30" s="21">
        <f t="shared" si="6"/>
        <v>0</v>
      </c>
      <c r="I30" s="21">
        <f t="shared" si="7"/>
        <v>0</v>
      </c>
      <c r="J30" s="21">
        <v>0</v>
      </c>
      <c r="K30" s="21">
        <v>0</v>
      </c>
      <c r="L30" s="21">
        <v>0</v>
      </c>
      <c r="M30" s="21">
        <v>0</v>
      </c>
      <c r="N30" s="21">
        <v>0</v>
      </c>
      <c r="O30" s="21">
        <v>0</v>
      </c>
      <c r="P30" s="21">
        <v>0</v>
      </c>
      <c r="Q30" s="21">
        <v>0.4</v>
      </c>
      <c r="R30" s="21">
        <v>0</v>
      </c>
      <c r="S30" s="21">
        <v>0</v>
      </c>
      <c r="T30" s="21">
        <v>0</v>
      </c>
      <c r="U30" s="21">
        <v>0</v>
      </c>
      <c r="V30" s="21">
        <v>0</v>
      </c>
      <c r="W30" s="21">
        <v>0</v>
      </c>
      <c r="X30" s="21">
        <v>0</v>
      </c>
      <c r="Y30" s="21">
        <f t="shared" si="8"/>
        <v>0</v>
      </c>
      <c r="Z30" s="21">
        <f t="shared" si="8"/>
        <v>0</v>
      </c>
      <c r="AA30" s="21">
        <f t="shared" si="8"/>
        <v>0.4</v>
      </c>
      <c r="AB30" s="21">
        <f t="shared" si="8"/>
        <v>0</v>
      </c>
      <c r="AC30" s="21">
        <f t="shared" si="8"/>
        <v>0</v>
      </c>
    </row>
    <row r="31" spans="1:29" ht="47.25">
      <c r="A31" s="176" t="s">
        <v>511</v>
      </c>
      <c r="B31" s="177" t="s">
        <v>685</v>
      </c>
      <c r="C31" s="273"/>
      <c r="D31" s="98"/>
      <c r="E31" s="21">
        <f>E32</f>
        <v>0</v>
      </c>
      <c r="F31" s="21">
        <f t="shared" ref="F31:U33" si="9">F32</f>
        <v>0</v>
      </c>
      <c r="G31" s="21">
        <f t="shared" si="9"/>
        <v>0</v>
      </c>
      <c r="H31" s="21">
        <f t="shared" si="9"/>
        <v>0</v>
      </c>
      <c r="I31" s="21">
        <f t="shared" si="9"/>
        <v>0</v>
      </c>
      <c r="J31" s="21">
        <f t="shared" si="9"/>
        <v>0</v>
      </c>
      <c r="K31" s="21">
        <f t="shared" si="9"/>
        <v>0</v>
      </c>
      <c r="L31" s="21">
        <f t="shared" si="9"/>
        <v>0</v>
      </c>
      <c r="M31" s="21">
        <f t="shared" si="9"/>
        <v>0</v>
      </c>
      <c r="N31" s="21">
        <f t="shared" si="9"/>
        <v>1</v>
      </c>
      <c r="O31" s="21">
        <f t="shared" si="9"/>
        <v>0</v>
      </c>
      <c r="P31" s="21">
        <f t="shared" si="9"/>
        <v>0</v>
      </c>
      <c r="Q31" s="21">
        <f t="shared" si="9"/>
        <v>0</v>
      </c>
      <c r="R31" s="21">
        <f t="shared" si="9"/>
        <v>0</v>
      </c>
      <c r="S31" s="21">
        <f t="shared" si="9"/>
        <v>0</v>
      </c>
      <c r="T31" s="21">
        <f t="shared" si="9"/>
        <v>0</v>
      </c>
      <c r="U31" s="21">
        <f t="shared" si="9"/>
        <v>0</v>
      </c>
      <c r="V31" s="21">
        <f t="shared" ref="T31:X32" si="10">V32</f>
        <v>0</v>
      </c>
      <c r="W31" s="21">
        <f t="shared" si="10"/>
        <v>0</v>
      </c>
      <c r="X31" s="21">
        <f t="shared" si="10"/>
        <v>0</v>
      </c>
      <c r="Y31" s="21">
        <f t="shared" si="8"/>
        <v>0</v>
      </c>
      <c r="Z31" s="21">
        <f t="shared" si="8"/>
        <v>0</v>
      </c>
      <c r="AA31" s="21">
        <f t="shared" si="8"/>
        <v>0</v>
      </c>
      <c r="AB31" s="21">
        <f t="shared" si="8"/>
        <v>0</v>
      </c>
      <c r="AC31" s="21">
        <f t="shared" si="8"/>
        <v>1</v>
      </c>
    </row>
    <row r="32" spans="1:29" ht="47.25">
      <c r="A32" s="176" t="s">
        <v>567</v>
      </c>
      <c r="B32" s="177" t="s">
        <v>684</v>
      </c>
      <c r="C32" s="273"/>
      <c r="D32" s="98"/>
      <c r="E32" s="21">
        <f>E33</f>
        <v>0</v>
      </c>
      <c r="F32" s="21">
        <f t="shared" si="9"/>
        <v>0</v>
      </c>
      <c r="G32" s="21">
        <f t="shared" si="9"/>
        <v>0</v>
      </c>
      <c r="H32" s="21">
        <f t="shared" si="9"/>
        <v>0</v>
      </c>
      <c r="I32" s="21">
        <f t="shared" si="9"/>
        <v>0</v>
      </c>
      <c r="J32" s="21">
        <f t="shared" si="9"/>
        <v>0</v>
      </c>
      <c r="K32" s="21">
        <f t="shared" si="9"/>
        <v>0</v>
      </c>
      <c r="L32" s="21">
        <f t="shared" si="9"/>
        <v>0</v>
      </c>
      <c r="M32" s="21">
        <f t="shared" si="9"/>
        <v>0</v>
      </c>
      <c r="N32" s="21">
        <f t="shared" si="9"/>
        <v>1</v>
      </c>
      <c r="O32" s="21">
        <f t="shared" si="9"/>
        <v>0</v>
      </c>
      <c r="P32" s="21">
        <f t="shared" si="9"/>
        <v>0</v>
      </c>
      <c r="Q32" s="21">
        <f t="shared" si="9"/>
        <v>0</v>
      </c>
      <c r="R32" s="21">
        <f t="shared" si="9"/>
        <v>0</v>
      </c>
      <c r="S32" s="21">
        <f t="shared" si="9"/>
        <v>0</v>
      </c>
      <c r="T32" s="21">
        <f t="shared" si="10"/>
        <v>0</v>
      </c>
      <c r="U32" s="21">
        <f t="shared" si="10"/>
        <v>0</v>
      </c>
      <c r="V32" s="21">
        <f t="shared" si="10"/>
        <v>0</v>
      </c>
      <c r="W32" s="21">
        <f t="shared" si="10"/>
        <v>0</v>
      </c>
      <c r="X32" s="21">
        <f t="shared" si="10"/>
        <v>0</v>
      </c>
      <c r="Y32" s="21">
        <f t="shared" si="8"/>
        <v>0</v>
      </c>
      <c r="Z32" s="21">
        <f t="shared" si="8"/>
        <v>0</v>
      </c>
      <c r="AA32" s="21">
        <f t="shared" si="8"/>
        <v>0</v>
      </c>
      <c r="AB32" s="21">
        <f t="shared" si="8"/>
        <v>0</v>
      </c>
      <c r="AC32" s="21">
        <f t="shared" si="8"/>
        <v>1</v>
      </c>
    </row>
    <row r="33" spans="1:29" ht="78.75">
      <c r="A33" s="238" t="s">
        <v>776</v>
      </c>
      <c r="B33" s="239" t="s">
        <v>699</v>
      </c>
      <c r="C33" s="274" t="s">
        <v>775</v>
      </c>
      <c r="D33" s="98" t="s">
        <v>586</v>
      </c>
      <c r="E33" s="21">
        <f>E34</f>
        <v>0</v>
      </c>
      <c r="F33" s="21">
        <f t="shared" si="9"/>
        <v>0</v>
      </c>
      <c r="G33" s="21">
        <f t="shared" si="9"/>
        <v>0</v>
      </c>
      <c r="H33" s="21">
        <f t="shared" si="9"/>
        <v>0</v>
      </c>
      <c r="I33" s="21">
        <f t="shared" si="9"/>
        <v>0</v>
      </c>
      <c r="J33" s="21">
        <f t="shared" si="9"/>
        <v>0</v>
      </c>
      <c r="K33" s="21">
        <f t="shared" si="9"/>
        <v>0</v>
      </c>
      <c r="L33" s="21">
        <f t="shared" si="9"/>
        <v>0</v>
      </c>
      <c r="M33" s="21">
        <f t="shared" si="9"/>
        <v>0</v>
      </c>
      <c r="N33" s="21">
        <v>1</v>
      </c>
      <c r="O33" s="21">
        <v>0</v>
      </c>
      <c r="P33" s="21">
        <v>0</v>
      </c>
      <c r="Q33" s="21">
        <v>0</v>
      </c>
      <c r="R33" s="21">
        <v>0</v>
      </c>
      <c r="S33" s="21">
        <v>0</v>
      </c>
      <c r="T33" s="21">
        <v>0</v>
      </c>
      <c r="U33" s="21">
        <v>0</v>
      </c>
      <c r="V33" s="21">
        <v>0</v>
      </c>
      <c r="W33" s="21">
        <v>0</v>
      </c>
      <c r="X33" s="21">
        <v>0</v>
      </c>
      <c r="Y33" s="21">
        <f t="shared" si="8"/>
        <v>0</v>
      </c>
      <c r="Z33" s="21">
        <f t="shared" si="8"/>
        <v>0</v>
      </c>
      <c r="AA33" s="21">
        <f t="shared" si="8"/>
        <v>0</v>
      </c>
      <c r="AB33" s="21">
        <f t="shared" si="8"/>
        <v>0</v>
      </c>
      <c r="AC33" s="21">
        <f t="shared" si="8"/>
        <v>1</v>
      </c>
    </row>
    <row r="34" spans="1:29">
      <c r="A34" s="174"/>
      <c r="B34" s="191" t="s">
        <v>654</v>
      </c>
      <c r="C34" s="229" t="s">
        <v>586</v>
      </c>
      <c r="D34" s="98"/>
      <c r="E34" s="21"/>
      <c r="F34" s="21"/>
      <c r="G34" s="21"/>
      <c r="H34" s="21"/>
      <c r="I34" s="21"/>
      <c r="J34" s="21"/>
      <c r="K34" s="21"/>
      <c r="L34" s="21"/>
      <c r="M34" s="21"/>
      <c r="N34" s="21"/>
      <c r="O34" s="21"/>
      <c r="P34" s="21"/>
      <c r="Q34" s="21"/>
      <c r="R34" s="21"/>
      <c r="S34" s="21"/>
      <c r="T34" s="21"/>
      <c r="U34" s="21"/>
      <c r="V34" s="21"/>
      <c r="W34" s="21"/>
      <c r="X34" s="21"/>
      <c r="Y34" s="21">
        <f t="shared" si="8"/>
        <v>0</v>
      </c>
      <c r="Z34" s="21">
        <f t="shared" si="8"/>
        <v>0</v>
      </c>
      <c r="AA34" s="21">
        <f t="shared" si="8"/>
        <v>0</v>
      </c>
      <c r="AB34" s="21">
        <f t="shared" si="8"/>
        <v>0</v>
      </c>
      <c r="AC34" s="21">
        <f t="shared" si="8"/>
        <v>0</v>
      </c>
    </row>
    <row r="35" spans="1:29" ht="47.25">
      <c r="A35" s="176" t="s">
        <v>504</v>
      </c>
      <c r="B35" s="177" t="s">
        <v>681</v>
      </c>
      <c r="C35" s="229" t="s">
        <v>586</v>
      </c>
      <c r="D35" s="98"/>
      <c r="E35" s="98">
        <f t="shared" ref="E35:X35" si="11">E36+E40</f>
        <v>0</v>
      </c>
      <c r="F35" s="98">
        <f t="shared" si="11"/>
        <v>0</v>
      </c>
      <c r="G35" s="98">
        <f t="shared" si="11"/>
        <v>0</v>
      </c>
      <c r="H35" s="98">
        <f t="shared" si="11"/>
        <v>0</v>
      </c>
      <c r="I35" s="98">
        <f t="shared" si="11"/>
        <v>0</v>
      </c>
      <c r="J35" s="98">
        <f t="shared" si="11"/>
        <v>0</v>
      </c>
      <c r="K35" s="98">
        <f t="shared" si="11"/>
        <v>0</v>
      </c>
      <c r="L35" s="98">
        <f t="shared" si="11"/>
        <v>0</v>
      </c>
      <c r="M35" s="98">
        <f t="shared" si="11"/>
        <v>0</v>
      </c>
      <c r="N35" s="98">
        <f t="shared" si="11"/>
        <v>6</v>
      </c>
      <c r="O35" s="98">
        <f t="shared" si="11"/>
        <v>0</v>
      </c>
      <c r="P35" s="98">
        <f t="shared" si="11"/>
        <v>0</v>
      </c>
      <c r="Q35" s="98">
        <f t="shared" si="11"/>
        <v>8.879999999999999</v>
      </c>
      <c r="R35" s="98">
        <f t="shared" si="11"/>
        <v>0</v>
      </c>
      <c r="S35" s="98">
        <f t="shared" si="11"/>
        <v>0</v>
      </c>
      <c r="T35" s="98">
        <f t="shared" si="11"/>
        <v>0</v>
      </c>
      <c r="U35" s="98">
        <f t="shared" si="11"/>
        <v>0</v>
      </c>
      <c r="V35" s="98">
        <f t="shared" si="11"/>
        <v>7.3599999999999994</v>
      </c>
      <c r="W35" s="98">
        <f t="shared" si="11"/>
        <v>0</v>
      </c>
      <c r="X35" s="98">
        <f t="shared" si="11"/>
        <v>0</v>
      </c>
      <c r="Y35" s="21">
        <f t="shared" si="8"/>
        <v>0</v>
      </c>
      <c r="Z35" s="21">
        <f t="shared" si="8"/>
        <v>0</v>
      </c>
      <c r="AA35" s="21">
        <f t="shared" si="8"/>
        <v>16.239999999999998</v>
      </c>
      <c r="AB35" s="21">
        <f t="shared" si="8"/>
        <v>0</v>
      </c>
      <c r="AC35" s="21">
        <f t="shared" si="8"/>
        <v>6</v>
      </c>
    </row>
    <row r="36" spans="1:29" ht="78.75">
      <c r="A36" s="176" t="s">
        <v>509</v>
      </c>
      <c r="B36" s="177" t="s">
        <v>686</v>
      </c>
      <c r="C36" s="229" t="s">
        <v>586</v>
      </c>
      <c r="D36" s="98"/>
      <c r="E36" s="21">
        <f>E37</f>
        <v>0</v>
      </c>
      <c r="F36" s="21">
        <f t="shared" ref="F36:X36" si="12">F37</f>
        <v>0</v>
      </c>
      <c r="G36" s="21">
        <f t="shared" si="12"/>
        <v>0</v>
      </c>
      <c r="H36" s="21">
        <f t="shared" si="12"/>
        <v>0</v>
      </c>
      <c r="I36" s="21">
        <f t="shared" si="12"/>
        <v>0</v>
      </c>
      <c r="J36" s="21">
        <f t="shared" si="12"/>
        <v>0</v>
      </c>
      <c r="K36" s="21">
        <f t="shared" si="12"/>
        <v>0</v>
      </c>
      <c r="L36" s="21">
        <f t="shared" si="12"/>
        <v>0</v>
      </c>
      <c r="M36" s="21">
        <f t="shared" si="12"/>
        <v>0</v>
      </c>
      <c r="N36" s="21">
        <f t="shared" si="12"/>
        <v>6</v>
      </c>
      <c r="O36" s="21">
        <f t="shared" si="12"/>
        <v>0</v>
      </c>
      <c r="P36" s="21">
        <f t="shared" si="12"/>
        <v>0</v>
      </c>
      <c r="Q36" s="21">
        <f t="shared" si="12"/>
        <v>0</v>
      </c>
      <c r="R36" s="21">
        <f t="shared" si="12"/>
        <v>0</v>
      </c>
      <c r="S36" s="21">
        <f t="shared" si="12"/>
        <v>0</v>
      </c>
      <c r="T36" s="21">
        <f t="shared" si="12"/>
        <v>0</v>
      </c>
      <c r="U36" s="21">
        <f t="shared" si="12"/>
        <v>0</v>
      </c>
      <c r="V36" s="21">
        <f t="shared" si="12"/>
        <v>0</v>
      </c>
      <c r="W36" s="21">
        <f t="shared" si="12"/>
        <v>0</v>
      </c>
      <c r="X36" s="21">
        <f t="shared" si="12"/>
        <v>0</v>
      </c>
      <c r="Y36" s="21">
        <f t="shared" si="8"/>
        <v>0</v>
      </c>
      <c r="Z36" s="21">
        <f t="shared" si="8"/>
        <v>0</v>
      </c>
      <c r="AA36" s="21">
        <f t="shared" si="8"/>
        <v>0</v>
      </c>
      <c r="AB36" s="21">
        <f t="shared" si="8"/>
        <v>0</v>
      </c>
      <c r="AC36" s="21">
        <f t="shared" si="8"/>
        <v>6</v>
      </c>
    </row>
    <row r="37" spans="1:29" ht="78.75">
      <c r="A37" s="176" t="s">
        <v>557</v>
      </c>
      <c r="B37" s="177" t="s">
        <v>687</v>
      </c>
      <c r="C37" s="229" t="s">
        <v>586</v>
      </c>
      <c r="D37" s="98"/>
      <c r="E37" s="21">
        <f>SUM(E38:E39)</f>
        <v>0</v>
      </c>
      <c r="F37" s="21">
        <f t="shared" ref="F37:X37" si="13">SUM(F38:F39)</f>
        <v>0</v>
      </c>
      <c r="G37" s="21">
        <f t="shared" si="13"/>
        <v>0</v>
      </c>
      <c r="H37" s="21">
        <f t="shared" si="13"/>
        <v>0</v>
      </c>
      <c r="I37" s="21">
        <f t="shared" si="13"/>
        <v>0</v>
      </c>
      <c r="J37" s="21">
        <f t="shared" si="13"/>
        <v>0</v>
      </c>
      <c r="K37" s="21">
        <f t="shared" si="13"/>
        <v>0</v>
      </c>
      <c r="L37" s="21">
        <f t="shared" si="13"/>
        <v>0</v>
      </c>
      <c r="M37" s="21">
        <f t="shared" si="13"/>
        <v>0</v>
      </c>
      <c r="N37" s="21">
        <f t="shared" si="13"/>
        <v>6</v>
      </c>
      <c r="O37" s="21">
        <f t="shared" si="13"/>
        <v>0</v>
      </c>
      <c r="P37" s="21">
        <f t="shared" si="13"/>
        <v>0</v>
      </c>
      <c r="Q37" s="21">
        <f t="shared" si="13"/>
        <v>0</v>
      </c>
      <c r="R37" s="21">
        <f t="shared" si="13"/>
        <v>0</v>
      </c>
      <c r="S37" s="21">
        <f t="shared" si="13"/>
        <v>0</v>
      </c>
      <c r="T37" s="21">
        <f t="shared" si="13"/>
        <v>0</v>
      </c>
      <c r="U37" s="21">
        <f t="shared" si="13"/>
        <v>0</v>
      </c>
      <c r="V37" s="21">
        <f t="shared" si="13"/>
        <v>0</v>
      </c>
      <c r="W37" s="21">
        <f t="shared" si="13"/>
        <v>0</v>
      </c>
      <c r="X37" s="21">
        <f t="shared" si="13"/>
        <v>0</v>
      </c>
      <c r="Y37" s="21">
        <f t="shared" si="8"/>
        <v>0</v>
      </c>
      <c r="Z37" s="21">
        <f t="shared" si="8"/>
        <v>0</v>
      </c>
      <c r="AA37" s="21">
        <f t="shared" si="8"/>
        <v>0</v>
      </c>
      <c r="AB37" s="21">
        <f t="shared" si="8"/>
        <v>0</v>
      </c>
      <c r="AC37" s="21">
        <f t="shared" si="8"/>
        <v>6</v>
      </c>
    </row>
    <row r="38" spans="1:29" ht="94.5">
      <c r="A38" s="29" t="s">
        <v>777</v>
      </c>
      <c r="B38" s="275" t="s">
        <v>726</v>
      </c>
      <c r="C38" s="52" t="s">
        <v>779</v>
      </c>
      <c r="D38" s="98" t="s">
        <v>586</v>
      </c>
      <c r="E38" s="21">
        <v>0</v>
      </c>
      <c r="F38" s="21">
        <v>0</v>
      </c>
      <c r="G38" s="21">
        <v>0</v>
      </c>
      <c r="H38" s="21">
        <v>0</v>
      </c>
      <c r="I38" s="21">
        <v>0</v>
      </c>
      <c r="J38" s="21">
        <v>0</v>
      </c>
      <c r="K38" s="21">
        <v>0</v>
      </c>
      <c r="L38" s="21">
        <v>0</v>
      </c>
      <c r="M38" s="21">
        <v>0</v>
      </c>
      <c r="N38" s="21">
        <v>4</v>
      </c>
      <c r="O38" s="21">
        <v>0</v>
      </c>
      <c r="P38" s="21">
        <v>0</v>
      </c>
      <c r="Q38" s="21">
        <v>0</v>
      </c>
      <c r="R38" s="21">
        <v>0</v>
      </c>
      <c r="S38" s="21">
        <v>0</v>
      </c>
      <c r="T38" s="21">
        <v>0</v>
      </c>
      <c r="U38" s="21">
        <v>0</v>
      </c>
      <c r="V38" s="21">
        <v>0</v>
      </c>
      <c r="W38" s="21">
        <v>0</v>
      </c>
      <c r="X38" s="21">
        <v>0</v>
      </c>
      <c r="Y38" s="21">
        <f t="shared" ref="Y38:AC86" si="14">J38+O38+T38</f>
        <v>0</v>
      </c>
      <c r="Z38" s="21">
        <f t="shared" si="14"/>
        <v>0</v>
      </c>
      <c r="AA38" s="21">
        <f t="shared" si="14"/>
        <v>0</v>
      </c>
      <c r="AB38" s="21">
        <f t="shared" si="14"/>
        <v>0</v>
      </c>
      <c r="AC38" s="21">
        <f t="shared" si="14"/>
        <v>4</v>
      </c>
    </row>
    <row r="39" spans="1:29" ht="63">
      <c r="A39" s="29" t="s">
        <v>778</v>
      </c>
      <c r="B39" s="183" t="s">
        <v>727</v>
      </c>
      <c r="C39" s="52" t="s">
        <v>780</v>
      </c>
      <c r="D39" s="98" t="s">
        <v>586</v>
      </c>
      <c r="E39" s="21">
        <v>0</v>
      </c>
      <c r="F39" s="21">
        <v>0</v>
      </c>
      <c r="G39" s="21">
        <v>0</v>
      </c>
      <c r="H39" s="21">
        <v>0</v>
      </c>
      <c r="I39" s="21">
        <v>0</v>
      </c>
      <c r="J39" s="21">
        <v>0</v>
      </c>
      <c r="K39" s="21">
        <v>0</v>
      </c>
      <c r="L39" s="21">
        <v>0</v>
      </c>
      <c r="M39" s="21">
        <v>0</v>
      </c>
      <c r="N39" s="21">
        <v>2</v>
      </c>
      <c r="O39" s="21">
        <v>0</v>
      </c>
      <c r="P39" s="21">
        <v>0</v>
      </c>
      <c r="Q39" s="21">
        <v>0</v>
      </c>
      <c r="R39" s="21">
        <v>0</v>
      </c>
      <c r="S39" s="21">
        <v>0</v>
      </c>
      <c r="T39" s="21">
        <v>0</v>
      </c>
      <c r="U39" s="21">
        <v>0</v>
      </c>
      <c r="V39" s="21">
        <v>0</v>
      </c>
      <c r="W39" s="21">
        <v>0</v>
      </c>
      <c r="X39" s="21">
        <v>0</v>
      </c>
      <c r="Y39" s="21">
        <f t="shared" si="14"/>
        <v>0</v>
      </c>
      <c r="Z39" s="21">
        <f t="shared" si="14"/>
        <v>0</v>
      </c>
      <c r="AA39" s="21">
        <f t="shared" si="14"/>
        <v>0</v>
      </c>
      <c r="AB39" s="21">
        <f t="shared" si="14"/>
        <v>0</v>
      </c>
      <c r="AC39" s="21">
        <f t="shared" si="14"/>
        <v>2</v>
      </c>
    </row>
    <row r="40" spans="1:29" ht="63">
      <c r="A40" s="176" t="s">
        <v>510</v>
      </c>
      <c r="B40" s="177" t="s">
        <v>682</v>
      </c>
      <c r="C40" s="229" t="s">
        <v>586</v>
      </c>
      <c r="D40" s="98"/>
      <c r="E40" s="21">
        <f>E41</f>
        <v>0</v>
      </c>
      <c r="F40" s="21">
        <f t="shared" ref="F40:X40" si="15">F41</f>
        <v>0</v>
      </c>
      <c r="G40" s="21">
        <f t="shared" si="15"/>
        <v>0</v>
      </c>
      <c r="H40" s="21">
        <f t="shared" si="15"/>
        <v>0</v>
      </c>
      <c r="I40" s="21">
        <f t="shared" si="15"/>
        <v>0</v>
      </c>
      <c r="J40" s="21">
        <f t="shared" si="15"/>
        <v>0</v>
      </c>
      <c r="K40" s="21">
        <f t="shared" si="15"/>
        <v>0</v>
      </c>
      <c r="L40" s="21">
        <f t="shared" si="15"/>
        <v>0</v>
      </c>
      <c r="M40" s="21">
        <f t="shared" si="15"/>
        <v>0</v>
      </c>
      <c r="N40" s="21">
        <f t="shared" si="15"/>
        <v>0</v>
      </c>
      <c r="O40" s="21">
        <f t="shared" si="15"/>
        <v>0</v>
      </c>
      <c r="P40" s="21">
        <f t="shared" si="15"/>
        <v>0</v>
      </c>
      <c r="Q40" s="21">
        <f t="shared" si="15"/>
        <v>8.879999999999999</v>
      </c>
      <c r="R40" s="21">
        <f t="shared" si="15"/>
        <v>0</v>
      </c>
      <c r="S40" s="21">
        <f t="shared" si="15"/>
        <v>0</v>
      </c>
      <c r="T40" s="21">
        <f t="shared" si="15"/>
        <v>0</v>
      </c>
      <c r="U40" s="21">
        <f t="shared" si="15"/>
        <v>0</v>
      </c>
      <c r="V40" s="21">
        <f t="shared" si="15"/>
        <v>7.3599999999999994</v>
      </c>
      <c r="W40" s="21">
        <f t="shared" si="15"/>
        <v>0</v>
      </c>
      <c r="X40" s="21">
        <f t="shared" si="15"/>
        <v>0</v>
      </c>
      <c r="Y40" s="21">
        <f t="shared" si="14"/>
        <v>0</v>
      </c>
      <c r="Z40" s="21">
        <f t="shared" si="14"/>
        <v>0</v>
      </c>
      <c r="AA40" s="21">
        <f t="shared" si="14"/>
        <v>16.239999999999998</v>
      </c>
      <c r="AB40" s="21">
        <f t="shared" si="14"/>
        <v>0</v>
      </c>
      <c r="AC40" s="21">
        <f t="shared" si="14"/>
        <v>0</v>
      </c>
    </row>
    <row r="41" spans="1:29" ht="47.25">
      <c r="A41" s="176" t="s">
        <v>560</v>
      </c>
      <c r="B41" s="177" t="s">
        <v>683</v>
      </c>
      <c r="C41" s="229" t="s">
        <v>586</v>
      </c>
      <c r="D41" s="98"/>
      <c r="E41" s="21">
        <f>SUM(E42:E44)</f>
        <v>0</v>
      </c>
      <c r="F41" s="21">
        <f t="shared" ref="F41:X41" si="16">SUM(F42:F44)</f>
        <v>0</v>
      </c>
      <c r="G41" s="21">
        <f t="shared" si="16"/>
        <v>0</v>
      </c>
      <c r="H41" s="21">
        <f t="shared" si="16"/>
        <v>0</v>
      </c>
      <c r="I41" s="21">
        <f t="shared" si="16"/>
        <v>0</v>
      </c>
      <c r="J41" s="21">
        <f t="shared" si="16"/>
        <v>0</v>
      </c>
      <c r="K41" s="21">
        <f t="shared" si="16"/>
        <v>0</v>
      </c>
      <c r="L41" s="21">
        <f t="shared" si="16"/>
        <v>0</v>
      </c>
      <c r="M41" s="21">
        <f t="shared" si="16"/>
        <v>0</v>
      </c>
      <c r="N41" s="21">
        <f t="shared" si="16"/>
        <v>0</v>
      </c>
      <c r="O41" s="21">
        <f t="shared" si="16"/>
        <v>0</v>
      </c>
      <c r="P41" s="21">
        <f t="shared" si="16"/>
        <v>0</v>
      </c>
      <c r="Q41" s="21">
        <f t="shared" si="16"/>
        <v>8.879999999999999</v>
      </c>
      <c r="R41" s="21">
        <f t="shared" si="16"/>
        <v>0</v>
      </c>
      <c r="S41" s="21">
        <f t="shared" si="16"/>
        <v>0</v>
      </c>
      <c r="T41" s="21">
        <f t="shared" si="16"/>
        <v>0</v>
      </c>
      <c r="U41" s="21">
        <f t="shared" si="16"/>
        <v>0</v>
      </c>
      <c r="V41" s="21">
        <f t="shared" si="16"/>
        <v>7.3599999999999994</v>
      </c>
      <c r="W41" s="21">
        <f t="shared" si="16"/>
        <v>0</v>
      </c>
      <c r="X41" s="21">
        <f t="shared" si="16"/>
        <v>0</v>
      </c>
      <c r="Y41" s="21">
        <f t="shared" si="14"/>
        <v>0</v>
      </c>
      <c r="Z41" s="21">
        <f t="shared" si="14"/>
        <v>0</v>
      </c>
      <c r="AA41" s="21">
        <f t="shared" si="14"/>
        <v>16.239999999999998</v>
      </c>
      <c r="AB41" s="21">
        <f t="shared" si="14"/>
        <v>0</v>
      </c>
      <c r="AC41" s="21">
        <f t="shared" si="14"/>
        <v>0</v>
      </c>
    </row>
    <row r="42" spans="1:29" ht="47.25">
      <c r="A42" s="29" t="s">
        <v>753</v>
      </c>
      <c r="B42" s="167" t="s">
        <v>700</v>
      </c>
      <c r="C42" s="52" t="s">
        <v>781</v>
      </c>
      <c r="D42" s="98" t="s">
        <v>586</v>
      </c>
      <c r="E42" s="21">
        <v>0</v>
      </c>
      <c r="F42" s="21">
        <v>0</v>
      </c>
      <c r="G42" s="21">
        <v>0</v>
      </c>
      <c r="H42" s="21">
        <v>0</v>
      </c>
      <c r="I42" s="21">
        <v>0</v>
      </c>
      <c r="J42" s="21">
        <v>0</v>
      </c>
      <c r="K42" s="21">
        <v>0</v>
      </c>
      <c r="L42" s="21">
        <v>0</v>
      </c>
      <c r="M42" s="21">
        <v>0</v>
      </c>
      <c r="N42" s="21">
        <v>0</v>
      </c>
      <c r="O42" s="21">
        <v>0</v>
      </c>
      <c r="P42" s="21">
        <v>0</v>
      </c>
      <c r="Q42" s="21">
        <v>3.75</v>
      </c>
      <c r="R42" s="21">
        <v>0</v>
      </c>
      <c r="S42" s="21">
        <v>0</v>
      </c>
      <c r="T42" s="21">
        <v>0</v>
      </c>
      <c r="U42" s="21">
        <v>0</v>
      </c>
      <c r="V42" s="21">
        <v>3.75</v>
      </c>
      <c r="W42" s="21">
        <v>0</v>
      </c>
      <c r="X42" s="21">
        <v>0</v>
      </c>
      <c r="Y42" s="21">
        <f t="shared" si="14"/>
        <v>0</v>
      </c>
      <c r="Z42" s="21">
        <f t="shared" si="14"/>
        <v>0</v>
      </c>
      <c r="AA42" s="21">
        <f t="shared" si="14"/>
        <v>7.5</v>
      </c>
      <c r="AB42" s="21">
        <f t="shared" si="14"/>
        <v>0</v>
      </c>
      <c r="AC42" s="21">
        <f>N42+S42+X42</f>
        <v>0</v>
      </c>
    </row>
    <row r="43" spans="1:29" ht="47.25">
      <c r="A43" s="29" t="s">
        <v>754</v>
      </c>
      <c r="B43" s="168" t="s">
        <v>701</v>
      </c>
      <c r="C43" s="52" t="s">
        <v>782</v>
      </c>
      <c r="D43" s="98" t="s">
        <v>586</v>
      </c>
      <c r="E43" s="21">
        <v>0</v>
      </c>
      <c r="F43" s="21">
        <v>0</v>
      </c>
      <c r="G43" s="21">
        <v>0</v>
      </c>
      <c r="H43" s="21">
        <v>0</v>
      </c>
      <c r="I43" s="21">
        <v>0</v>
      </c>
      <c r="J43" s="21">
        <v>0</v>
      </c>
      <c r="K43" s="21">
        <v>0</v>
      </c>
      <c r="L43" s="21">
        <v>0</v>
      </c>
      <c r="M43" s="21">
        <v>0</v>
      </c>
      <c r="N43" s="21">
        <v>0</v>
      </c>
      <c r="O43" s="21">
        <v>0</v>
      </c>
      <c r="P43" s="21">
        <v>0</v>
      </c>
      <c r="Q43" s="21">
        <v>2.5299999999999998</v>
      </c>
      <c r="R43" s="21">
        <v>0</v>
      </c>
      <c r="S43" s="21">
        <v>0</v>
      </c>
      <c r="T43" s="21">
        <v>0</v>
      </c>
      <c r="U43" s="21">
        <v>0</v>
      </c>
      <c r="V43" s="21">
        <v>2.5299999999999998</v>
      </c>
      <c r="W43" s="21">
        <v>0</v>
      </c>
      <c r="X43" s="21">
        <v>0</v>
      </c>
      <c r="Y43" s="21">
        <f t="shared" si="14"/>
        <v>0</v>
      </c>
      <c r="Z43" s="21">
        <f t="shared" si="14"/>
        <v>0</v>
      </c>
      <c r="AA43" s="21">
        <f t="shared" si="14"/>
        <v>5.0599999999999996</v>
      </c>
      <c r="AB43" s="21">
        <f t="shared" si="14"/>
        <v>0</v>
      </c>
      <c r="AC43" s="21">
        <f t="shared" si="14"/>
        <v>0</v>
      </c>
    </row>
    <row r="44" spans="1:29" ht="47.25">
      <c r="A44" s="29" t="s">
        <v>755</v>
      </c>
      <c r="B44" s="168" t="s">
        <v>702</v>
      </c>
      <c r="C44" s="52" t="s">
        <v>783</v>
      </c>
      <c r="D44" s="98" t="s">
        <v>586</v>
      </c>
      <c r="E44" s="21">
        <v>0</v>
      </c>
      <c r="F44" s="21">
        <v>0</v>
      </c>
      <c r="G44" s="21">
        <v>0</v>
      </c>
      <c r="H44" s="21">
        <v>0</v>
      </c>
      <c r="I44" s="21">
        <v>0</v>
      </c>
      <c r="J44" s="21">
        <v>0</v>
      </c>
      <c r="K44" s="21">
        <v>0</v>
      </c>
      <c r="L44" s="21">
        <v>0</v>
      </c>
      <c r="M44" s="21">
        <v>0</v>
      </c>
      <c r="N44" s="21">
        <v>0</v>
      </c>
      <c r="O44" s="21">
        <v>0</v>
      </c>
      <c r="P44" s="21">
        <v>0</v>
      </c>
      <c r="Q44" s="21">
        <v>2.6</v>
      </c>
      <c r="R44" s="21">
        <v>0</v>
      </c>
      <c r="S44" s="21">
        <v>0</v>
      </c>
      <c r="T44" s="21">
        <v>0</v>
      </c>
      <c r="U44" s="21">
        <v>0</v>
      </c>
      <c r="V44" s="21">
        <v>1.08</v>
      </c>
      <c r="W44" s="21">
        <v>0</v>
      </c>
      <c r="X44" s="21">
        <v>0</v>
      </c>
      <c r="Y44" s="21">
        <f t="shared" si="14"/>
        <v>0</v>
      </c>
      <c r="Z44" s="21">
        <f t="shared" si="14"/>
        <v>0</v>
      </c>
      <c r="AA44" s="21">
        <f t="shared" si="14"/>
        <v>3.68</v>
      </c>
      <c r="AB44" s="21">
        <f t="shared" si="14"/>
        <v>0</v>
      </c>
      <c r="AC44" s="21">
        <f t="shared" si="14"/>
        <v>0</v>
      </c>
    </row>
    <row r="45" spans="1:29">
      <c r="A45" s="174"/>
      <c r="B45" s="276" t="s">
        <v>658</v>
      </c>
      <c r="C45" s="229" t="s">
        <v>586</v>
      </c>
      <c r="D45" s="98"/>
      <c r="E45" s="21"/>
      <c r="F45" s="21"/>
      <c r="G45" s="21"/>
      <c r="H45" s="21"/>
      <c r="I45" s="21"/>
      <c r="J45" s="21"/>
      <c r="K45" s="21"/>
      <c r="L45" s="21"/>
      <c r="M45" s="21"/>
      <c r="N45" s="21"/>
      <c r="O45" s="21"/>
      <c r="P45" s="21"/>
      <c r="Q45" s="21"/>
      <c r="R45" s="21"/>
      <c r="S45" s="21"/>
      <c r="T45" s="21"/>
      <c r="U45" s="21"/>
      <c r="V45" s="21"/>
      <c r="W45" s="21"/>
      <c r="X45" s="21"/>
      <c r="Y45" s="21">
        <f t="shared" si="14"/>
        <v>0</v>
      </c>
      <c r="Z45" s="21">
        <f t="shared" si="14"/>
        <v>0</v>
      </c>
      <c r="AA45" s="21">
        <f t="shared" si="14"/>
        <v>0</v>
      </c>
      <c r="AB45" s="21">
        <f t="shared" si="14"/>
        <v>0</v>
      </c>
      <c r="AC45" s="21">
        <f t="shared" si="14"/>
        <v>0</v>
      </c>
    </row>
    <row r="46" spans="1:29" ht="47.25">
      <c r="A46" s="176" t="s">
        <v>504</v>
      </c>
      <c r="B46" s="177" t="s">
        <v>681</v>
      </c>
      <c r="C46" s="229" t="s">
        <v>586</v>
      </c>
      <c r="D46" s="98"/>
      <c r="E46" s="21">
        <f>E47+E50</f>
        <v>0</v>
      </c>
      <c r="F46" s="21">
        <f t="shared" ref="F46:X46" si="17">F47+F50</f>
        <v>0</v>
      </c>
      <c r="G46" s="21">
        <f t="shared" si="17"/>
        <v>0</v>
      </c>
      <c r="H46" s="21">
        <f t="shared" si="17"/>
        <v>0</v>
      </c>
      <c r="I46" s="21">
        <f t="shared" si="17"/>
        <v>0</v>
      </c>
      <c r="J46" s="21">
        <f t="shared" si="17"/>
        <v>0</v>
      </c>
      <c r="K46" s="21">
        <f t="shared" si="17"/>
        <v>0</v>
      </c>
      <c r="L46" s="21">
        <f t="shared" si="17"/>
        <v>0</v>
      </c>
      <c r="M46" s="21">
        <f t="shared" si="17"/>
        <v>0</v>
      </c>
      <c r="N46" s="21">
        <f t="shared" si="17"/>
        <v>1</v>
      </c>
      <c r="O46" s="21">
        <f t="shared" si="17"/>
        <v>0</v>
      </c>
      <c r="P46" s="21">
        <f t="shared" si="17"/>
        <v>0</v>
      </c>
      <c r="Q46" s="21">
        <f t="shared" si="17"/>
        <v>2.2000000000000002</v>
      </c>
      <c r="R46" s="21">
        <f t="shared" si="17"/>
        <v>0</v>
      </c>
      <c r="S46" s="21">
        <f t="shared" si="17"/>
        <v>0</v>
      </c>
      <c r="T46" s="21">
        <f t="shared" si="17"/>
        <v>0</v>
      </c>
      <c r="U46" s="21">
        <f t="shared" si="17"/>
        <v>0</v>
      </c>
      <c r="V46" s="21">
        <f t="shared" si="17"/>
        <v>2.4500000000000002</v>
      </c>
      <c r="W46" s="21">
        <f t="shared" si="17"/>
        <v>0</v>
      </c>
      <c r="X46" s="21">
        <f t="shared" si="17"/>
        <v>0</v>
      </c>
      <c r="Y46" s="21">
        <f t="shared" si="14"/>
        <v>0</v>
      </c>
      <c r="Z46" s="21">
        <f t="shared" si="14"/>
        <v>0</v>
      </c>
      <c r="AA46" s="21">
        <f t="shared" si="14"/>
        <v>4.6500000000000004</v>
      </c>
      <c r="AB46" s="21">
        <f t="shared" si="14"/>
        <v>0</v>
      </c>
      <c r="AC46" s="21">
        <f t="shared" si="14"/>
        <v>1</v>
      </c>
    </row>
    <row r="47" spans="1:29" ht="78.75">
      <c r="A47" s="176" t="s">
        <v>509</v>
      </c>
      <c r="B47" s="177" t="s">
        <v>686</v>
      </c>
      <c r="C47" s="229" t="s">
        <v>586</v>
      </c>
      <c r="D47" s="98"/>
      <c r="E47" s="21">
        <f>E48</f>
        <v>0</v>
      </c>
      <c r="F47" s="21">
        <f t="shared" ref="F47:Y48" si="18">F48</f>
        <v>0</v>
      </c>
      <c r="G47" s="21">
        <f t="shared" si="18"/>
        <v>0</v>
      </c>
      <c r="H47" s="21">
        <f t="shared" si="18"/>
        <v>0</v>
      </c>
      <c r="I47" s="21">
        <f t="shared" si="18"/>
        <v>0</v>
      </c>
      <c r="J47" s="21">
        <f t="shared" si="18"/>
        <v>0</v>
      </c>
      <c r="K47" s="21">
        <f t="shared" si="18"/>
        <v>0</v>
      </c>
      <c r="L47" s="21">
        <f t="shared" si="18"/>
        <v>0</v>
      </c>
      <c r="M47" s="21">
        <f t="shared" si="18"/>
        <v>0</v>
      </c>
      <c r="N47" s="21">
        <f t="shared" si="18"/>
        <v>1</v>
      </c>
      <c r="O47" s="21">
        <f t="shared" si="18"/>
        <v>0</v>
      </c>
      <c r="P47" s="21">
        <f t="shared" si="18"/>
        <v>0</v>
      </c>
      <c r="Q47" s="21">
        <f t="shared" si="18"/>
        <v>0</v>
      </c>
      <c r="R47" s="21">
        <f t="shared" si="18"/>
        <v>0</v>
      </c>
      <c r="S47" s="21">
        <f t="shared" si="18"/>
        <v>0</v>
      </c>
      <c r="T47" s="21">
        <f t="shared" si="18"/>
        <v>0</v>
      </c>
      <c r="U47" s="21">
        <f t="shared" si="18"/>
        <v>0</v>
      </c>
      <c r="V47" s="21">
        <f t="shared" si="18"/>
        <v>0</v>
      </c>
      <c r="W47" s="21">
        <f t="shared" si="18"/>
        <v>0</v>
      </c>
      <c r="X47" s="21">
        <f t="shared" si="18"/>
        <v>0</v>
      </c>
      <c r="Y47" s="21">
        <f t="shared" si="18"/>
        <v>0</v>
      </c>
      <c r="Z47" s="21">
        <f t="shared" si="14"/>
        <v>0</v>
      </c>
      <c r="AA47" s="21">
        <f t="shared" si="14"/>
        <v>0</v>
      </c>
      <c r="AB47" s="21">
        <f t="shared" si="14"/>
        <v>0</v>
      </c>
      <c r="AC47" s="21">
        <f t="shared" si="14"/>
        <v>1</v>
      </c>
    </row>
    <row r="48" spans="1:29" ht="78.75">
      <c r="A48" s="176" t="s">
        <v>557</v>
      </c>
      <c r="B48" s="177" t="s">
        <v>687</v>
      </c>
      <c r="C48" s="229" t="s">
        <v>586</v>
      </c>
      <c r="D48" s="98"/>
      <c r="E48" s="21">
        <f>E49</f>
        <v>0</v>
      </c>
      <c r="F48" s="21">
        <f t="shared" si="18"/>
        <v>0</v>
      </c>
      <c r="G48" s="21">
        <f t="shared" si="18"/>
        <v>0</v>
      </c>
      <c r="H48" s="21">
        <f t="shared" si="18"/>
        <v>0</v>
      </c>
      <c r="I48" s="21">
        <f t="shared" si="18"/>
        <v>0</v>
      </c>
      <c r="J48" s="21">
        <f t="shared" si="18"/>
        <v>0</v>
      </c>
      <c r="K48" s="21">
        <f t="shared" si="18"/>
        <v>0</v>
      </c>
      <c r="L48" s="21">
        <f t="shared" si="18"/>
        <v>0</v>
      </c>
      <c r="M48" s="21">
        <f t="shared" si="18"/>
        <v>0</v>
      </c>
      <c r="N48" s="21">
        <f t="shared" si="18"/>
        <v>1</v>
      </c>
      <c r="O48" s="21">
        <f t="shared" si="18"/>
        <v>0</v>
      </c>
      <c r="P48" s="21">
        <f t="shared" si="18"/>
        <v>0</v>
      </c>
      <c r="Q48" s="21">
        <f t="shared" si="18"/>
        <v>0</v>
      </c>
      <c r="R48" s="21">
        <f t="shared" si="18"/>
        <v>0</v>
      </c>
      <c r="S48" s="21">
        <f t="shared" si="18"/>
        <v>0</v>
      </c>
      <c r="T48" s="21">
        <f t="shared" si="18"/>
        <v>0</v>
      </c>
      <c r="U48" s="21">
        <f t="shared" si="18"/>
        <v>0</v>
      </c>
      <c r="V48" s="21">
        <f t="shared" si="18"/>
        <v>0</v>
      </c>
      <c r="W48" s="21">
        <f t="shared" si="18"/>
        <v>0</v>
      </c>
      <c r="X48" s="21">
        <f t="shared" si="18"/>
        <v>0</v>
      </c>
      <c r="Y48" s="21">
        <f t="shared" si="14"/>
        <v>0</v>
      </c>
      <c r="Z48" s="21">
        <f t="shared" si="14"/>
        <v>0</v>
      </c>
      <c r="AA48" s="21">
        <f t="shared" si="14"/>
        <v>0</v>
      </c>
      <c r="AB48" s="21">
        <f t="shared" si="14"/>
        <v>0</v>
      </c>
      <c r="AC48" s="21">
        <f t="shared" si="14"/>
        <v>1</v>
      </c>
    </row>
    <row r="49" spans="1:29" ht="63">
      <c r="A49" s="190" t="s">
        <v>777</v>
      </c>
      <c r="B49" s="275" t="s">
        <v>720</v>
      </c>
      <c r="C49" s="52" t="s">
        <v>784</v>
      </c>
      <c r="D49" s="98" t="s">
        <v>586</v>
      </c>
      <c r="E49" s="21">
        <v>0</v>
      </c>
      <c r="F49" s="21">
        <v>0</v>
      </c>
      <c r="G49" s="21">
        <v>0</v>
      </c>
      <c r="H49" s="21">
        <v>0</v>
      </c>
      <c r="I49" s="21">
        <v>0</v>
      </c>
      <c r="J49" s="21">
        <v>0</v>
      </c>
      <c r="K49" s="21">
        <v>0</v>
      </c>
      <c r="L49" s="21">
        <v>0</v>
      </c>
      <c r="M49" s="21">
        <v>0</v>
      </c>
      <c r="N49" s="21">
        <v>1</v>
      </c>
      <c r="O49" s="21">
        <v>0</v>
      </c>
      <c r="P49" s="21">
        <v>0</v>
      </c>
      <c r="Q49" s="21">
        <v>0</v>
      </c>
      <c r="R49" s="21">
        <v>0</v>
      </c>
      <c r="S49" s="21">
        <v>0</v>
      </c>
      <c r="T49" s="21">
        <v>0</v>
      </c>
      <c r="U49" s="21">
        <v>0</v>
      </c>
      <c r="V49" s="21">
        <v>0</v>
      </c>
      <c r="W49" s="21">
        <v>0</v>
      </c>
      <c r="X49" s="21">
        <v>0</v>
      </c>
      <c r="Y49" s="21">
        <f t="shared" si="14"/>
        <v>0</v>
      </c>
      <c r="Z49" s="21">
        <f t="shared" si="14"/>
        <v>0</v>
      </c>
      <c r="AA49" s="21">
        <f t="shared" si="14"/>
        <v>0</v>
      </c>
      <c r="AB49" s="21">
        <f t="shared" si="14"/>
        <v>0</v>
      </c>
      <c r="AC49" s="21">
        <f t="shared" si="14"/>
        <v>1</v>
      </c>
    </row>
    <row r="50" spans="1:29" ht="63">
      <c r="A50" s="176" t="s">
        <v>510</v>
      </c>
      <c r="B50" s="177" t="s">
        <v>682</v>
      </c>
      <c r="C50" s="229" t="s">
        <v>586</v>
      </c>
      <c r="D50" s="98"/>
      <c r="E50" s="21">
        <f>E51</f>
        <v>0</v>
      </c>
      <c r="F50" s="21">
        <f t="shared" ref="F50:X50" si="19">F51</f>
        <v>0</v>
      </c>
      <c r="G50" s="21">
        <f t="shared" si="19"/>
        <v>0</v>
      </c>
      <c r="H50" s="21">
        <f t="shared" si="19"/>
        <v>0</v>
      </c>
      <c r="I50" s="21">
        <f t="shared" si="19"/>
        <v>0</v>
      </c>
      <c r="J50" s="21">
        <f t="shared" si="19"/>
        <v>0</v>
      </c>
      <c r="K50" s="21">
        <f t="shared" si="19"/>
        <v>0</v>
      </c>
      <c r="L50" s="21">
        <f t="shared" si="19"/>
        <v>0</v>
      </c>
      <c r="M50" s="21">
        <f t="shared" si="19"/>
        <v>0</v>
      </c>
      <c r="N50" s="21">
        <f t="shared" si="19"/>
        <v>0</v>
      </c>
      <c r="O50" s="21">
        <f t="shared" si="19"/>
        <v>0</v>
      </c>
      <c r="P50" s="21">
        <f t="shared" si="19"/>
        <v>0</v>
      </c>
      <c r="Q50" s="21">
        <f t="shared" si="19"/>
        <v>2.2000000000000002</v>
      </c>
      <c r="R50" s="21">
        <f t="shared" si="19"/>
        <v>0</v>
      </c>
      <c r="S50" s="21">
        <f t="shared" si="19"/>
        <v>0</v>
      </c>
      <c r="T50" s="21">
        <f t="shared" si="19"/>
        <v>0</v>
      </c>
      <c r="U50" s="21">
        <f t="shared" si="19"/>
        <v>0</v>
      </c>
      <c r="V50" s="21">
        <f t="shared" si="19"/>
        <v>2.4500000000000002</v>
      </c>
      <c r="W50" s="21">
        <f t="shared" si="19"/>
        <v>0</v>
      </c>
      <c r="X50" s="21">
        <f t="shared" si="19"/>
        <v>0</v>
      </c>
      <c r="Y50" s="21">
        <f t="shared" si="14"/>
        <v>0</v>
      </c>
      <c r="Z50" s="21">
        <f t="shared" si="14"/>
        <v>0</v>
      </c>
      <c r="AA50" s="21">
        <f t="shared" si="14"/>
        <v>4.6500000000000004</v>
      </c>
      <c r="AB50" s="21">
        <f t="shared" si="14"/>
        <v>0</v>
      </c>
      <c r="AC50" s="21">
        <f t="shared" si="14"/>
        <v>0</v>
      </c>
    </row>
    <row r="51" spans="1:29" ht="47.25">
      <c r="A51" s="176" t="s">
        <v>560</v>
      </c>
      <c r="B51" s="177" t="s">
        <v>683</v>
      </c>
      <c r="C51" s="229" t="s">
        <v>586</v>
      </c>
      <c r="D51" s="98"/>
      <c r="E51" s="21">
        <f>SUM(E52:E55)</f>
        <v>0</v>
      </c>
      <c r="F51" s="21">
        <f t="shared" ref="F51:X51" si="20">SUM(F52:F55)</f>
        <v>0</v>
      </c>
      <c r="G51" s="21">
        <f t="shared" si="20"/>
        <v>0</v>
      </c>
      <c r="H51" s="21">
        <f t="shared" si="20"/>
        <v>0</v>
      </c>
      <c r="I51" s="21">
        <f t="shared" si="20"/>
        <v>0</v>
      </c>
      <c r="J51" s="21">
        <f t="shared" si="20"/>
        <v>0</v>
      </c>
      <c r="K51" s="21">
        <f t="shared" si="20"/>
        <v>0</v>
      </c>
      <c r="L51" s="21">
        <f t="shared" si="20"/>
        <v>0</v>
      </c>
      <c r="M51" s="21">
        <f t="shared" si="20"/>
        <v>0</v>
      </c>
      <c r="N51" s="21">
        <f t="shared" si="20"/>
        <v>0</v>
      </c>
      <c r="O51" s="21">
        <f t="shared" si="20"/>
        <v>0</v>
      </c>
      <c r="P51" s="21">
        <f t="shared" si="20"/>
        <v>0</v>
      </c>
      <c r="Q51" s="21">
        <f t="shared" si="20"/>
        <v>2.2000000000000002</v>
      </c>
      <c r="R51" s="21">
        <f t="shared" si="20"/>
        <v>0</v>
      </c>
      <c r="S51" s="21">
        <f t="shared" si="20"/>
        <v>0</v>
      </c>
      <c r="T51" s="21">
        <f t="shared" si="20"/>
        <v>0</v>
      </c>
      <c r="U51" s="21">
        <f t="shared" si="20"/>
        <v>0</v>
      </c>
      <c r="V51" s="21">
        <f t="shared" si="20"/>
        <v>2.4500000000000002</v>
      </c>
      <c r="W51" s="21">
        <f t="shared" si="20"/>
        <v>0</v>
      </c>
      <c r="X51" s="21">
        <f t="shared" si="20"/>
        <v>0</v>
      </c>
      <c r="Y51" s="21">
        <f t="shared" si="14"/>
        <v>0</v>
      </c>
      <c r="Z51" s="21">
        <f t="shared" si="14"/>
        <v>0</v>
      </c>
      <c r="AA51" s="21">
        <f t="shared" si="14"/>
        <v>4.6500000000000004</v>
      </c>
      <c r="AB51" s="21">
        <f t="shared" si="14"/>
        <v>0</v>
      </c>
      <c r="AC51" s="21">
        <f t="shared" si="14"/>
        <v>0</v>
      </c>
    </row>
    <row r="52" spans="1:29" ht="47.25">
      <c r="A52" s="29" t="s">
        <v>753</v>
      </c>
      <c r="B52" s="272" t="s">
        <v>703</v>
      </c>
      <c r="C52" s="52" t="s">
        <v>785</v>
      </c>
      <c r="D52" s="98" t="s">
        <v>586</v>
      </c>
      <c r="E52" s="21">
        <v>0</v>
      </c>
      <c r="F52" s="21">
        <v>0</v>
      </c>
      <c r="G52" s="21">
        <v>0</v>
      </c>
      <c r="H52" s="21">
        <v>0</v>
      </c>
      <c r="I52" s="21">
        <v>0</v>
      </c>
      <c r="J52" s="21">
        <v>0</v>
      </c>
      <c r="K52" s="21">
        <v>0</v>
      </c>
      <c r="L52" s="21">
        <v>0</v>
      </c>
      <c r="M52" s="21">
        <v>0</v>
      </c>
      <c r="N52" s="21">
        <v>0</v>
      </c>
      <c r="O52" s="21">
        <v>0</v>
      </c>
      <c r="P52" s="21">
        <v>0</v>
      </c>
      <c r="Q52" s="21">
        <v>1</v>
      </c>
      <c r="R52" s="21">
        <v>0</v>
      </c>
      <c r="S52" s="21">
        <v>0</v>
      </c>
      <c r="T52" s="21">
        <v>0</v>
      </c>
      <c r="U52" s="21">
        <v>0</v>
      </c>
      <c r="V52" s="21">
        <v>0</v>
      </c>
      <c r="W52" s="21">
        <v>0</v>
      </c>
      <c r="X52" s="21">
        <v>0</v>
      </c>
      <c r="Y52" s="21">
        <f t="shared" si="14"/>
        <v>0</v>
      </c>
      <c r="Z52" s="21">
        <f t="shared" si="14"/>
        <v>0</v>
      </c>
      <c r="AA52" s="21">
        <f t="shared" si="14"/>
        <v>1</v>
      </c>
      <c r="AB52" s="21">
        <f t="shared" si="14"/>
        <v>0</v>
      </c>
      <c r="AC52" s="21">
        <f t="shared" si="14"/>
        <v>0</v>
      </c>
    </row>
    <row r="53" spans="1:29" ht="63">
      <c r="A53" s="29" t="s">
        <v>754</v>
      </c>
      <c r="B53" s="277" t="s">
        <v>705</v>
      </c>
      <c r="C53" s="52" t="s">
        <v>786</v>
      </c>
      <c r="D53" s="98" t="s">
        <v>586</v>
      </c>
      <c r="E53" s="21">
        <v>0</v>
      </c>
      <c r="F53" s="21">
        <v>0</v>
      </c>
      <c r="G53" s="21">
        <v>0</v>
      </c>
      <c r="H53" s="21">
        <v>0</v>
      </c>
      <c r="I53" s="21">
        <v>0</v>
      </c>
      <c r="J53" s="21">
        <v>0</v>
      </c>
      <c r="K53" s="21">
        <v>0</v>
      </c>
      <c r="L53" s="21">
        <v>0</v>
      </c>
      <c r="M53" s="21">
        <v>0</v>
      </c>
      <c r="N53" s="21">
        <v>0</v>
      </c>
      <c r="O53" s="21">
        <v>0</v>
      </c>
      <c r="P53" s="21">
        <v>0</v>
      </c>
      <c r="Q53" s="21">
        <v>1.2</v>
      </c>
      <c r="R53" s="21">
        <v>0</v>
      </c>
      <c r="S53" s="21">
        <v>0</v>
      </c>
      <c r="T53" s="21">
        <v>0</v>
      </c>
      <c r="U53" s="21">
        <v>0</v>
      </c>
      <c r="V53" s="21">
        <v>0</v>
      </c>
      <c r="W53" s="21">
        <v>0</v>
      </c>
      <c r="X53" s="21">
        <v>0</v>
      </c>
      <c r="Y53" s="21">
        <f t="shared" si="14"/>
        <v>0</v>
      </c>
      <c r="Z53" s="21">
        <f t="shared" si="14"/>
        <v>0</v>
      </c>
      <c r="AA53" s="21">
        <f t="shared" si="14"/>
        <v>1.2</v>
      </c>
      <c r="AB53" s="21">
        <f t="shared" si="14"/>
        <v>0</v>
      </c>
      <c r="AC53" s="21">
        <f t="shared" si="14"/>
        <v>0</v>
      </c>
    </row>
    <row r="54" spans="1:29" ht="63">
      <c r="A54" s="29" t="s">
        <v>755</v>
      </c>
      <c r="B54" s="277" t="s">
        <v>704</v>
      </c>
      <c r="C54" s="52" t="s">
        <v>787</v>
      </c>
      <c r="D54" s="98" t="s">
        <v>586</v>
      </c>
      <c r="E54" s="21">
        <v>0</v>
      </c>
      <c r="F54" s="21">
        <v>0</v>
      </c>
      <c r="G54" s="21">
        <v>0</v>
      </c>
      <c r="H54" s="21">
        <v>0</v>
      </c>
      <c r="I54" s="21">
        <v>0</v>
      </c>
      <c r="J54" s="21">
        <v>0</v>
      </c>
      <c r="K54" s="21">
        <v>0</v>
      </c>
      <c r="L54" s="21">
        <v>0</v>
      </c>
      <c r="M54" s="21">
        <v>0</v>
      </c>
      <c r="N54" s="21">
        <v>0</v>
      </c>
      <c r="O54" s="21">
        <v>0</v>
      </c>
      <c r="P54" s="21">
        <v>0</v>
      </c>
      <c r="Q54" s="21">
        <v>0</v>
      </c>
      <c r="R54" s="21">
        <v>0</v>
      </c>
      <c r="S54" s="21">
        <v>0</v>
      </c>
      <c r="T54" s="21">
        <v>0</v>
      </c>
      <c r="U54" s="21">
        <v>0</v>
      </c>
      <c r="V54" s="21">
        <v>2.1</v>
      </c>
      <c r="W54" s="21">
        <v>0</v>
      </c>
      <c r="X54" s="21">
        <v>0</v>
      </c>
      <c r="Y54" s="21">
        <f t="shared" si="14"/>
        <v>0</v>
      </c>
      <c r="Z54" s="21">
        <f t="shared" si="14"/>
        <v>0</v>
      </c>
      <c r="AA54" s="21">
        <f t="shared" si="14"/>
        <v>2.1</v>
      </c>
      <c r="AB54" s="21">
        <f t="shared" si="14"/>
        <v>0</v>
      </c>
      <c r="AC54" s="21">
        <f t="shared" si="14"/>
        <v>0</v>
      </c>
    </row>
    <row r="55" spans="1:29" ht="47.25">
      <c r="A55" s="29" t="s">
        <v>756</v>
      </c>
      <c r="B55" s="272" t="s">
        <v>706</v>
      </c>
      <c r="C55" s="52" t="s">
        <v>788</v>
      </c>
      <c r="D55" s="98" t="s">
        <v>586</v>
      </c>
      <c r="E55" s="21">
        <v>0</v>
      </c>
      <c r="F55" s="21">
        <v>0</v>
      </c>
      <c r="G55" s="21">
        <v>0</v>
      </c>
      <c r="H55" s="21">
        <v>0</v>
      </c>
      <c r="I55" s="21">
        <v>0</v>
      </c>
      <c r="J55" s="21">
        <v>0</v>
      </c>
      <c r="K55" s="21">
        <v>0</v>
      </c>
      <c r="L55" s="21">
        <v>0</v>
      </c>
      <c r="M55" s="21">
        <v>0</v>
      </c>
      <c r="N55" s="21">
        <v>0</v>
      </c>
      <c r="O55" s="21">
        <v>0</v>
      </c>
      <c r="P55" s="21">
        <v>0</v>
      </c>
      <c r="Q55" s="21">
        <v>0</v>
      </c>
      <c r="R55" s="21">
        <v>0</v>
      </c>
      <c r="S55" s="21">
        <v>0</v>
      </c>
      <c r="T55" s="21">
        <v>0</v>
      </c>
      <c r="U55" s="21">
        <v>0</v>
      </c>
      <c r="V55" s="21">
        <v>0.35</v>
      </c>
      <c r="W55" s="21">
        <v>0</v>
      </c>
      <c r="X55" s="21">
        <v>0</v>
      </c>
      <c r="Y55" s="21">
        <f t="shared" si="14"/>
        <v>0</v>
      </c>
      <c r="Z55" s="21">
        <f t="shared" si="14"/>
        <v>0</v>
      </c>
      <c r="AA55" s="21">
        <f t="shared" si="14"/>
        <v>0.35</v>
      </c>
      <c r="AB55" s="21">
        <f t="shared" si="14"/>
        <v>0</v>
      </c>
      <c r="AC55" s="21">
        <f t="shared" si="14"/>
        <v>0</v>
      </c>
    </row>
    <row r="56" spans="1:29">
      <c r="A56" s="174"/>
      <c r="B56" s="191" t="s">
        <v>663</v>
      </c>
      <c r="C56" s="229" t="s">
        <v>586</v>
      </c>
      <c r="D56" s="98"/>
      <c r="E56" s="21"/>
      <c r="F56" s="21"/>
      <c r="G56" s="21"/>
      <c r="H56" s="21"/>
      <c r="I56" s="21"/>
      <c r="J56" s="21"/>
      <c r="K56" s="21"/>
      <c r="L56" s="21"/>
      <c r="M56" s="21"/>
      <c r="N56" s="21"/>
      <c r="O56" s="21"/>
      <c r="P56" s="21"/>
      <c r="Q56" s="21"/>
      <c r="R56" s="21"/>
      <c r="S56" s="21"/>
      <c r="T56" s="21"/>
      <c r="U56" s="21"/>
      <c r="V56" s="21"/>
      <c r="W56" s="21"/>
      <c r="X56" s="21"/>
      <c r="Y56" s="21">
        <f t="shared" si="14"/>
        <v>0</v>
      </c>
      <c r="Z56" s="21">
        <f t="shared" si="14"/>
        <v>0</v>
      </c>
      <c r="AA56" s="21">
        <f t="shared" si="14"/>
        <v>0</v>
      </c>
      <c r="AB56" s="21">
        <f t="shared" si="14"/>
        <v>0</v>
      </c>
      <c r="AC56" s="21">
        <f t="shared" si="14"/>
        <v>0</v>
      </c>
    </row>
    <row r="57" spans="1:29" ht="47.25">
      <c r="A57" s="176" t="s">
        <v>504</v>
      </c>
      <c r="B57" s="177" t="s">
        <v>681</v>
      </c>
      <c r="C57" s="229" t="s">
        <v>586</v>
      </c>
      <c r="D57" s="98"/>
      <c r="E57" s="21">
        <f>E58+E62</f>
        <v>0</v>
      </c>
      <c r="F57" s="21">
        <f t="shared" ref="F57:X57" si="21">F58+F62</f>
        <v>0</v>
      </c>
      <c r="G57" s="21">
        <f t="shared" si="21"/>
        <v>0</v>
      </c>
      <c r="H57" s="21">
        <f t="shared" si="21"/>
        <v>0</v>
      </c>
      <c r="I57" s="21">
        <f t="shared" si="21"/>
        <v>0</v>
      </c>
      <c r="J57" s="21">
        <f t="shared" si="21"/>
        <v>0</v>
      </c>
      <c r="K57" s="21">
        <f t="shared" si="21"/>
        <v>0</v>
      </c>
      <c r="L57" s="21">
        <f t="shared" si="21"/>
        <v>0</v>
      </c>
      <c r="M57" s="21">
        <f t="shared" si="21"/>
        <v>1</v>
      </c>
      <c r="N57" s="21">
        <f t="shared" si="21"/>
        <v>0</v>
      </c>
      <c r="O57" s="21">
        <f t="shared" si="21"/>
        <v>0</v>
      </c>
      <c r="P57" s="21">
        <f t="shared" si="21"/>
        <v>0</v>
      </c>
      <c r="Q57" s="21">
        <f t="shared" si="21"/>
        <v>2.62</v>
      </c>
      <c r="R57" s="21">
        <f t="shared" si="21"/>
        <v>0</v>
      </c>
      <c r="S57" s="21">
        <f t="shared" si="21"/>
        <v>0</v>
      </c>
      <c r="T57" s="21">
        <f t="shared" si="21"/>
        <v>0</v>
      </c>
      <c r="U57" s="21">
        <f t="shared" si="21"/>
        <v>0</v>
      </c>
      <c r="V57" s="21">
        <f t="shared" si="21"/>
        <v>2.62</v>
      </c>
      <c r="W57" s="21">
        <f t="shared" si="21"/>
        <v>0</v>
      </c>
      <c r="X57" s="21">
        <f t="shared" si="21"/>
        <v>0</v>
      </c>
      <c r="Y57" s="21">
        <f t="shared" si="14"/>
        <v>0</v>
      </c>
      <c r="Z57" s="21">
        <f t="shared" si="14"/>
        <v>0</v>
      </c>
      <c r="AA57" s="21">
        <f t="shared" si="14"/>
        <v>5.24</v>
      </c>
      <c r="AB57" s="21">
        <f t="shared" si="14"/>
        <v>1</v>
      </c>
      <c r="AC57" s="21">
        <f t="shared" si="14"/>
        <v>0</v>
      </c>
    </row>
    <row r="58" spans="1:29" ht="63">
      <c r="A58" s="176" t="s">
        <v>510</v>
      </c>
      <c r="B58" s="177" t="s">
        <v>682</v>
      </c>
      <c r="C58" s="229" t="s">
        <v>586</v>
      </c>
      <c r="D58" s="98"/>
      <c r="E58" s="21">
        <f>E59</f>
        <v>0</v>
      </c>
      <c r="F58" s="21">
        <f t="shared" ref="F58:X58" si="22">F59</f>
        <v>0</v>
      </c>
      <c r="G58" s="21">
        <f t="shared" si="22"/>
        <v>0</v>
      </c>
      <c r="H58" s="21">
        <f t="shared" si="22"/>
        <v>0</v>
      </c>
      <c r="I58" s="21">
        <f t="shared" si="22"/>
        <v>0</v>
      </c>
      <c r="J58" s="21">
        <f t="shared" si="22"/>
        <v>0</v>
      </c>
      <c r="K58" s="21">
        <f t="shared" si="22"/>
        <v>0</v>
      </c>
      <c r="L58" s="21">
        <f t="shared" si="22"/>
        <v>0</v>
      </c>
      <c r="M58" s="21">
        <f t="shared" si="22"/>
        <v>0</v>
      </c>
      <c r="N58" s="21">
        <f t="shared" si="22"/>
        <v>0</v>
      </c>
      <c r="O58" s="21">
        <f t="shared" si="22"/>
        <v>0</v>
      </c>
      <c r="P58" s="21">
        <f t="shared" si="22"/>
        <v>0</v>
      </c>
      <c r="Q58" s="21">
        <f t="shared" si="22"/>
        <v>2.62</v>
      </c>
      <c r="R58" s="21">
        <f t="shared" si="22"/>
        <v>0</v>
      </c>
      <c r="S58" s="21">
        <f t="shared" si="22"/>
        <v>0</v>
      </c>
      <c r="T58" s="21">
        <f t="shared" si="22"/>
        <v>0</v>
      </c>
      <c r="U58" s="21">
        <f t="shared" si="22"/>
        <v>0</v>
      </c>
      <c r="V58" s="21">
        <f t="shared" si="22"/>
        <v>2.62</v>
      </c>
      <c r="W58" s="21">
        <f t="shared" si="22"/>
        <v>0</v>
      </c>
      <c r="X58" s="21">
        <f t="shared" si="22"/>
        <v>0</v>
      </c>
      <c r="Y58" s="21">
        <f t="shared" si="14"/>
        <v>0</v>
      </c>
      <c r="Z58" s="21">
        <f t="shared" si="14"/>
        <v>0</v>
      </c>
      <c r="AA58" s="21">
        <f t="shared" si="14"/>
        <v>5.24</v>
      </c>
      <c r="AB58" s="21">
        <f t="shared" si="14"/>
        <v>0</v>
      </c>
      <c r="AC58" s="21">
        <f t="shared" si="14"/>
        <v>0</v>
      </c>
    </row>
    <row r="59" spans="1:29" ht="47.25">
      <c r="A59" s="176" t="s">
        <v>560</v>
      </c>
      <c r="B59" s="177" t="s">
        <v>683</v>
      </c>
      <c r="C59" s="229" t="s">
        <v>586</v>
      </c>
      <c r="D59" s="98"/>
      <c r="E59" s="21">
        <f>SUM(E60:E61)</f>
        <v>0</v>
      </c>
      <c r="F59" s="21">
        <f t="shared" ref="F59:X59" si="23">SUM(F60:F61)</f>
        <v>0</v>
      </c>
      <c r="G59" s="21">
        <f t="shared" si="23"/>
        <v>0</v>
      </c>
      <c r="H59" s="21">
        <f t="shared" si="23"/>
        <v>0</v>
      </c>
      <c r="I59" s="21">
        <f t="shared" si="23"/>
        <v>0</v>
      </c>
      <c r="J59" s="21">
        <f t="shared" si="23"/>
        <v>0</v>
      </c>
      <c r="K59" s="21">
        <f t="shared" si="23"/>
        <v>0</v>
      </c>
      <c r="L59" s="21">
        <f t="shared" si="23"/>
        <v>0</v>
      </c>
      <c r="M59" s="21">
        <f t="shared" si="23"/>
        <v>0</v>
      </c>
      <c r="N59" s="21">
        <f t="shared" si="23"/>
        <v>0</v>
      </c>
      <c r="O59" s="21">
        <f t="shared" si="23"/>
        <v>0</v>
      </c>
      <c r="P59" s="21">
        <f t="shared" si="23"/>
        <v>0</v>
      </c>
      <c r="Q59" s="21">
        <f t="shared" si="23"/>
        <v>2.62</v>
      </c>
      <c r="R59" s="21">
        <f t="shared" si="23"/>
        <v>0</v>
      </c>
      <c r="S59" s="21">
        <f t="shared" si="23"/>
        <v>0</v>
      </c>
      <c r="T59" s="21">
        <f t="shared" si="23"/>
        <v>0</v>
      </c>
      <c r="U59" s="21">
        <f t="shared" si="23"/>
        <v>0</v>
      </c>
      <c r="V59" s="21">
        <f t="shared" si="23"/>
        <v>2.62</v>
      </c>
      <c r="W59" s="21">
        <f t="shared" si="23"/>
        <v>0</v>
      </c>
      <c r="X59" s="21">
        <f t="shared" si="23"/>
        <v>0</v>
      </c>
      <c r="Y59" s="21">
        <f t="shared" si="14"/>
        <v>0</v>
      </c>
      <c r="Z59" s="21">
        <f t="shared" si="14"/>
        <v>0</v>
      </c>
      <c r="AA59" s="21">
        <f t="shared" si="14"/>
        <v>5.24</v>
      </c>
      <c r="AB59" s="21">
        <f t="shared" si="14"/>
        <v>0</v>
      </c>
      <c r="AC59" s="21">
        <f t="shared" si="14"/>
        <v>0</v>
      </c>
    </row>
    <row r="60" spans="1:29" ht="47.25">
      <c r="A60" s="29" t="s">
        <v>753</v>
      </c>
      <c r="B60" s="186" t="s">
        <v>707</v>
      </c>
      <c r="C60" s="52" t="s">
        <v>789</v>
      </c>
      <c r="D60" s="98" t="s">
        <v>586</v>
      </c>
      <c r="E60" s="21">
        <v>0</v>
      </c>
      <c r="F60" s="21">
        <v>0</v>
      </c>
      <c r="G60" s="21">
        <v>0</v>
      </c>
      <c r="H60" s="21">
        <v>0</v>
      </c>
      <c r="I60" s="21">
        <v>0</v>
      </c>
      <c r="J60" s="21">
        <v>0</v>
      </c>
      <c r="K60" s="21">
        <v>0</v>
      </c>
      <c r="L60" s="21">
        <v>0</v>
      </c>
      <c r="M60" s="21">
        <v>0</v>
      </c>
      <c r="N60" s="21">
        <v>0</v>
      </c>
      <c r="O60" s="21">
        <v>0</v>
      </c>
      <c r="P60" s="21">
        <v>0</v>
      </c>
      <c r="Q60" s="21">
        <v>1.38</v>
      </c>
      <c r="R60" s="21">
        <v>0</v>
      </c>
      <c r="S60" s="21">
        <v>0</v>
      </c>
      <c r="T60" s="21">
        <v>0</v>
      </c>
      <c r="U60" s="21">
        <v>0</v>
      </c>
      <c r="V60" s="21">
        <v>1.38</v>
      </c>
      <c r="W60" s="21">
        <v>0</v>
      </c>
      <c r="X60" s="21">
        <v>0</v>
      </c>
      <c r="Y60" s="21">
        <f t="shared" si="14"/>
        <v>0</v>
      </c>
      <c r="Z60" s="21">
        <f t="shared" si="14"/>
        <v>0</v>
      </c>
      <c r="AA60" s="21">
        <f t="shared" si="14"/>
        <v>2.76</v>
      </c>
      <c r="AB60" s="21">
        <f t="shared" si="14"/>
        <v>0</v>
      </c>
      <c r="AC60" s="21">
        <f t="shared" si="14"/>
        <v>0</v>
      </c>
    </row>
    <row r="61" spans="1:29" ht="47.25">
      <c r="A61" s="29" t="s">
        <v>754</v>
      </c>
      <c r="B61" s="186" t="s">
        <v>708</v>
      </c>
      <c r="C61" s="52" t="s">
        <v>790</v>
      </c>
      <c r="D61" s="98" t="s">
        <v>586</v>
      </c>
      <c r="E61" s="21">
        <v>0</v>
      </c>
      <c r="F61" s="21">
        <v>0</v>
      </c>
      <c r="G61" s="21">
        <v>0</v>
      </c>
      <c r="H61" s="21">
        <v>0</v>
      </c>
      <c r="I61" s="21">
        <v>0</v>
      </c>
      <c r="J61" s="21">
        <v>0</v>
      </c>
      <c r="K61" s="21">
        <v>0</v>
      </c>
      <c r="L61" s="21">
        <v>0</v>
      </c>
      <c r="M61" s="21">
        <v>0</v>
      </c>
      <c r="N61" s="21">
        <v>0</v>
      </c>
      <c r="O61" s="21">
        <v>0</v>
      </c>
      <c r="P61" s="21">
        <v>0</v>
      </c>
      <c r="Q61" s="21">
        <v>1.24</v>
      </c>
      <c r="R61" s="21">
        <v>0</v>
      </c>
      <c r="S61" s="21">
        <v>0</v>
      </c>
      <c r="T61" s="21">
        <v>0</v>
      </c>
      <c r="U61" s="21">
        <v>0</v>
      </c>
      <c r="V61" s="21">
        <v>1.24</v>
      </c>
      <c r="W61" s="21">
        <v>0</v>
      </c>
      <c r="X61" s="21">
        <v>0</v>
      </c>
      <c r="Y61" s="21">
        <f t="shared" si="14"/>
        <v>0</v>
      </c>
      <c r="Z61" s="21">
        <f t="shared" si="14"/>
        <v>0</v>
      </c>
      <c r="AA61" s="21">
        <f t="shared" si="14"/>
        <v>2.48</v>
      </c>
      <c r="AB61" s="21">
        <f t="shared" si="14"/>
        <v>0</v>
      </c>
      <c r="AC61" s="21">
        <f t="shared" si="14"/>
        <v>0</v>
      </c>
    </row>
    <row r="62" spans="1:29" ht="47.25">
      <c r="A62" s="176" t="s">
        <v>511</v>
      </c>
      <c r="B62" s="177" t="s">
        <v>685</v>
      </c>
      <c r="C62" s="229" t="s">
        <v>586</v>
      </c>
      <c r="D62" s="98"/>
      <c r="E62" s="21">
        <f>E63</f>
        <v>0</v>
      </c>
      <c r="F62" s="21">
        <f t="shared" ref="F62:X63" si="24">F63</f>
        <v>0</v>
      </c>
      <c r="G62" s="21">
        <f t="shared" si="24"/>
        <v>0</v>
      </c>
      <c r="H62" s="21">
        <f t="shared" si="24"/>
        <v>0</v>
      </c>
      <c r="I62" s="21">
        <f t="shared" si="24"/>
        <v>0</v>
      </c>
      <c r="J62" s="21">
        <f t="shared" si="24"/>
        <v>0</v>
      </c>
      <c r="K62" s="21">
        <f t="shared" si="24"/>
        <v>0</v>
      </c>
      <c r="L62" s="21">
        <f t="shared" si="24"/>
        <v>0</v>
      </c>
      <c r="M62" s="21">
        <f t="shared" si="24"/>
        <v>1</v>
      </c>
      <c r="N62" s="21">
        <f t="shared" si="24"/>
        <v>0</v>
      </c>
      <c r="O62" s="21">
        <f t="shared" si="24"/>
        <v>0</v>
      </c>
      <c r="P62" s="21">
        <f t="shared" si="24"/>
        <v>0</v>
      </c>
      <c r="Q62" s="21">
        <f t="shared" si="24"/>
        <v>0</v>
      </c>
      <c r="R62" s="21">
        <f t="shared" si="24"/>
        <v>0</v>
      </c>
      <c r="S62" s="21">
        <f t="shared" si="24"/>
        <v>0</v>
      </c>
      <c r="T62" s="21">
        <f t="shared" si="24"/>
        <v>0</v>
      </c>
      <c r="U62" s="21">
        <f t="shared" si="24"/>
        <v>0</v>
      </c>
      <c r="V62" s="21">
        <f t="shared" si="24"/>
        <v>0</v>
      </c>
      <c r="W62" s="21">
        <f t="shared" si="24"/>
        <v>0</v>
      </c>
      <c r="X62" s="21">
        <f t="shared" si="24"/>
        <v>0</v>
      </c>
      <c r="Y62" s="21">
        <f t="shared" si="14"/>
        <v>0</v>
      </c>
      <c r="Z62" s="21">
        <f t="shared" si="14"/>
        <v>0</v>
      </c>
      <c r="AA62" s="21">
        <f t="shared" si="14"/>
        <v>0</v>
      </c>
      <c r="AB62" s="21">
        <f t="shared" si="14"/>
        <v>1</v>
      </c>
      <c r="AC62" s="21">
        <f t="shared" si="14"/>
        <v>0</v>
      </c>
    </row>
    <row r="63" spans="1:29" ht="47.25">
      <c r="A63" s="176" t="s">
        <v>567</v>
      </c>
      <c r="B63" s="177" t="s">
        <v>684</v>
      </c>
      <c r="C63" s="229" t="s">
        <v>586</v>
      </c>
      <c r="D63" s="98"/>
      <c r="E63" s="21">
        <f>E64</f>
        <v>0</v>
      </c>
      <c r="F63" s="21">
        <f t="shared" si="24"/>
        <v>0</v>
      </c>
      <c r="G63" s="21">
        <f t="shared" si="24"/>
        <v>0</v>
      </c>
      <c r="H63" s="21">
        <f t="shared" si="24"/>
        <v>0</v>
      </c>
      <c r="I63" s="21">
        <f t="shared" si="24"/>
        <v>0</v>
      </c>
      <c r="J63" s="21">
        <f t="shared" si="24"/>
        <v>0</v>
      </c>
      <c r="K63" s="21">
        <f t="shared" si="24"/>
        <v>0</v>
      </c>
      <c r="L63" s="21">
        <f t="shared" si="24"/>
        <v>0</v>
      </c>
      <c r="M63" s="21">
        <f t="shared" si="24"/>
        <v>1</v>
      </c>
      <c r="N63" s="21">
        <f t="shared" si="24"/>
        <v>0</v>
      </c>
      <c r="O63" s="21">
        <f t="shared" si="24"/>
        <v>0</v>
      </c>
      <c r="P63" s="21">
        <f t="shared" si="24"/>
        <v>0</v>
      </c>
      <c r="Q63" s="21">
        <f t="shared" si="24"/>
        <v>0</v>
      </c>
      <c r="R63" s="21">
        <f t="shared" si="24"/>
        <v>0</v>
      </c>
      <c r="S63" s="21">
        <f t="shared" si="24"/>
        <v>0</v>
      </c>
      <c r="T63" s="21">
        <f t="shared" si="24"/>
        <v>0</v>
      </c>
      <c r="U63" s="21">
        <f t="shared" si="24"/>
        <v>0</v>
      </c>
      <c r="V63" s="21">
        <f t="shared" si="24"/>
        <v>0</v>
      </c>
      <c r="W63" s="21">
        <f t="shared" si="24"/>
        <v>0</v>
      </c>
      <c r="X63" s="21">
        <f t="shared" si="24"/>
        <v>0</v>
      </c>
      <c r="Y63" s="21">
        <f t="shared" si="14"/>
        <v>0</v>
      </c>
      <c r="Z63" s="21">
        <f t="shared" si="14"/>
        <v>0</v>
      </c>
      <c r="AA63" s="21">
        <f t="shared" si="14"/>
        <v>0</v>
      </c>
      <c r="AB63" s="21">
        <f t="shared" si="14"/>
        <v>1</v>
      </c>
      <c r="AC63" s="21">
        <f t="shared" si="14"/>
        <v>0</v>
      </c>
    </row>
    <row r="64" spans="1:29" ht="78.75">
      <c r="A64" s="29" t="s">
        <v>776</v>
      </c>
      <c r="B64" s="186" t="s">
        <v>709</v>
      </c>
      <c r="C64" s="52" t="s">
        <v>790</v>
      </c>
      <c r="D64" s="98" t="s">
        <v>586</v>
      </c>
      <c r="E64" s="21">
        <v>0</v>
      </c>
      <c r="F64" s="21">
        <v>0</v>
      </c>
      <c r="G64" s="21">
        <v>0</v>
      </c>
      <c r="H64" s="21">
        <v>0</v>
      </c>
      <c r="I64" s="21">
        <v>0</v>
      </c>
      <c r="J64" s="21">
        <v>0</v>
      </c>
      <c r="K64" s="21">
        <v>0</v>
      </c>
      <c r="L64" s="21">
        <v>0</v>
      </c>
      <c r="M64" s="21">
        <v>1</v>
      </c>
      <c r="N64" s="21">
        <v>0</v>
      </c>
      <c r="O64" s="21">
        <v>0</v>
      </c>
      <c r="P64" s="21">
        <v>0</v>
      </c>
      <c r="Q64" s="21">
        <v>0</v>
      </c>
      <c r="R64" s="21">
        <v>0</v>
      </c>
      <c r="S64" s="21">
        <v>0</v>
      </c>
      <c r="T64" s="21">
        <v>0</v>
      </c>
      <c r="U64" s="21">
        <v>0</v>
      </c>
      <c r="V64" s="21">
        <v>0</v>
      </c>
      <c r="W64" s="21">
        <v>0</v>
      </c>
      <c r="X64" s="21">
        <v>0</v>
      </c>
      <c r="Y64" s="21">
        <f t="shared" si="14"/>
        <v>0</v>
      </c>
      <c r="Z64" s="21">
        <f t="shared" si="14"/>
        <v>0</v>
      </c>
      <c r="AA64" s="21">
        <f t="shared" si="14"/>
        <v>0</v>
      </c>
      <c r="AB64" s="21">
        <f t="shared" si="14"/>
        <v>1</v>
      </c>
      <c r="AC64" s="21">
        <f t="shared" si="14"/>
        <v>0</v>
      </c>
    </row>
    <row r="65" spans="1:29">
      <c r="A65" s="174"/>
      <c r="B65" s="278" t="s">
        <v>666</v>
      </c>
      <c r="C65" s="229" t="s">
        <v>586</v>
      </c>
      <c r="D65" s="98"/>
      <c r="E65" s="21"/>
      <c r="F65" s="21"/>
      <c r="G65" s="21"/>
      <c r="H65" s="21"/>
      <c r="I65" s="21"/>
      <c r="J65" s="21"/>
      <c r="K65" s="21"/>
      <c r="L65" s="21"/>
      <c r="M65" s="21"/>
      <c r="N65" s="21"/>
      <c r="O65" s="21"/>
      <c r="P65" s="21"/>
      <c r="Q65" s="21"/>
      <c r="R65" s="21"/>
      <c r="S65" s="21"/>
      <c r="T65" s="21"/>
      <c r="U65" s="21"/>
      <c r="V65" s="21"/>
      <c r="W65" s="21"/>
      <c r="X65" s="21"/>
      <c r="Y65" s="21">
        <f t="shared" si="14"/>
        <v>0</v>
      </c>
      <c r="Z65" s="21">
        <f t="shared" si="14"/>
        <v>0</v>
      </c>
      <c r="AA65" s="21">
        <f t="shared" si="14"/>
        <v>0</v>
      </c>
      <c r="AB65" s="21">
        <f t="shared" si="14"/>
        <v>0</v>
      </c>
      <c r="AC65" s="21">
        <f t="shared" si="14"/>
        <v>0</v>
      </c>
    </row>
    <row r="66" spans="1:29" ht="47.25">
      <c r="A66" s="176" t="s">
        <v>504</v>
      </c>
      <c r="B66" s="177" t="s">
        <v>681</v>
      </c>
      <c r="C66" s="229" t="s">
        <v>586</v>
      </c>
      <c r="D66" s="98"/>
      <c r="E66" s="21">
        <f>E67+E75</f>
        <v>0</v>
      </c>
      <c r="F66" s="21">
        <f t="shared" ref="F66:X66" si="25">F67+F75</f>
        <v>0</v>
      </c>
      <c r="G66" s="21">
        <f t="shared" si="25"/>
        <v>0</v>
      </c>
      <c r="H66" s="21">
        <f t="shared" si="25"/>
        <v>0</v>
      </c>
      <c r="I66" s="21">
        <f t="shared" si="25"/>
        <v>0</v>
      </c>
      <c r="J66" s="21">
        <f t="shared" si="25"/>
        <v>0</v>
      </c>
      <c r="K66" s="21">
        <f t="shared" si="25"/>
        <v>0</v>
      </c>
      <c r="L66" s="21">
        <f t="shared" si="25"/>
        <v>0</v>
      </c>
      <c r="M66" s="21">
        <f t="shared" si="25"/>
        <v>0</v>
      </c>
      <c r="N66" s="21">
        <f t="shared" si="25"/>
        <v>14</v>
      </c>
      <c r="O66" s="21">
        <f t="shared" si="25"/>
        <v>0</v>
      </c>
      <c r="P66" s="21">
        <f t="shared" si="25"/>
        <v>0</v>
      </c>
      <c r="Q66" s="21">
        <f t="shared" si="25"/>
        <v>21.880000000000003</v>
      </c>
      <c r="R66" s="21">
        <f t="shared" si="25"/>
        <v>0</v>
      </c>
      <c r="S66" s="21">
        <f t="shared" si="25"/>
        <v>21</v>
      </c>
      <c r="T66" s="21">
        <f t="shared" si="25"/>
        <v>0</v>
      </c>
      <c r="U66" s="21">
        <f t="shared" si="25"/>
        <v>0</v>
      </c>
      <c r="V66" s="21">
        <f t="shared" si="25"/>
        <v>6.75</v>
      </c>
      <c r="W66" s="21">
        <f t="shared" si="25"/>
        <v>0</v>
      </c>
      <c r="X66" s="21">
        <f t="shared" si="25"/>
        <v>17</v>
      </c>
      <c r="Y66" s="21">
        <f t="shared" si="14"/>
        <v>0</v>
      </c>
      <c r="Z66" s="21">
        <f t="shared" si="14"/>
        <v>0</v>
      </c>
      <c r="AA66" s="21">
        <f t="shared" si="14"/>
        <v>28.630000000000003</v>
      </c>
      <c r="AB66" s="21">
        <f t="shared" si="14"/>
        <v>0</v>
      </c>
      <c r="AC66" s="21">
        <f t="shared" si="14"/>
        <v>52</v>
      </c>
    </row>
    <row r="67" spans="1:29" ht="78.75">
      <c r="A67" s="176" t="s">
        <v>509</v>
      </c>
      <c r="B67" s="177" t="s">
        <v>686</v>
      </c>
      <c r="C67" s="229" t="s">
        <v>586</v>
      </c>
      <c r="D67" s="98"/>
      <c r="E67" s="21">
        <f>E68</f>
        <v>0</v>
      </c>
      <c r="F67" s="21">
        <f t="shared" ref="F67:X67" si="26">F68</f>
        <v>0</v>
      </c>
      <c r="G67" s="21">
        <f t="shared" si="26"/>
        <v>0</v>
      </c>
      <c r="H67" s="21">
        <f t="shared" si="26"/>
        <v>0</v>
      </c>
      <c r="I67" s="21">
        <f t="shared" si="26"/>
        <v>0</v>
      </c>
      <c r="J67" s="21">
        <f t="shared" si="26"/>
        <v>0</v>
      </c>
      <c r="K67" s="21">
        <f t="shared" si="26"/>
        <v>0</v>
      </c>
      <c r="L67" s="21">
        <f t="shared" si="26"/>
        <v>0</v>
      </c>
      <c r="M67" s="21">
        <f t="shared" si="26"/>
        <v>0</v>
      </c>
      <c r="N67" s="21">
        <f t="shared" si="26"/>
        <v>14</v>
      </c>
      <c r="O67" s="21">
        <f t="shared" si="26"/>
        <v>0</v>
      </c>
      <c r="P67" s="21">
        <f t="shared" si="26"/>
        <v>0</v>
      </c>
      <c r="Q67" s="21">
        <f t="shared" si="26"/>
        <v>0</v>
      </c>
      <c r="R67" s="21">
        <f t="shared" si="26"/>
        <v>0</v>
      </c>
      <c r="S67" s="21">
        <f t="shared" si="26"/>
        <v>21</v>
      </c>
      <c r="T67" s="21">
        <f t="shared" si="26"/>
        <v>0</v>
      </c>
      <c r="U67" s="21">
        <f t="shared" si="26"/>
        <v>0</v>
      </c>
      <c r="V67" s="21">
        <f t="shared" si="26"/>
        <v>0</v>
      </c>
      <c r="W67" s="21">
        <f t="shared" si="26"/>
        <v>0</v>
      </c>
      <c r="X67" s="21">
        <f t="shared" si="26"/>
        <v>17</v>
      </c>
      <c r="Y67" s="21">
        <f t="shared" si="14"/>
        <v>0</v>
      </c>
      <c r="Z67" s="21">
        <f t="shared" si="14"/>
        <v>0</v>
      </c>
      <c r="AA67" s="21">
        <f t="shared" si="14"/>
        <v>0</v>
      </c>
      <c r="AB67" s="21">
        <f t="shared" si="14"/>
        <v>0</v>
      </c>
      <c r="AC67" s="21">
        <f t="shared" si="14"/>
        <v>52</v>
      </c>
    </row>
    <row r="68" spans="1:29" ht="78.75">
      <c r="A68" s="176" t="s">
        <v>557</v>
      </c>
      <c r="B68" s="177" t="s">
        <v>687</v>
      </c>
      <c r="C68" s="229" t="s">
        <v>586</v>
      </c>
      <c r="D68" s="98"/>
      <c r="E68" s="21">
        <f>SUM(E69:E74)</f>
        <v>0</v>
      </c>
      <c r="F68" s="21">
        <f t="shared" ref="F68:X68" si="27">SUM(F69:F74)</f>
        <v>0</v>
      </c>
      <c r="G68" s="21">
        <f t="shared" si="27"/>
        <v>0</v>
      </c>
      <c r="H68" s="21">
        <f t="shared" si="27"/>
        <v>0</v>
      </c>
      <c r="I68" s="21">
        <f t="shared" si="27"/>
        <v>0</v>
      </c>
      <c r="J68" s="21">
        <f t="shared" si="27"/>
        <v>0</v>
      </c>
      <c r="K68" s="21">
        <f t="shared" si="27"/>
        <v>0</v>
      </c>
      <c r="L68" s="21">
        <f t="shared" si="27"/>
        <v>0</v>
      </c>
      <c r="M68" s="21">
        <f t="shared" si="27"/>
        <v>0</v>
      </c>
      <c r="N68" s="21">
        <f t="shared" si="27"/>
        <v>14</v>
      </c>
      <c r="O68" s="21">
        <f t="shared" si="27"/>
        <v>0</v>
      </c>
      <c r="P68" s="21">
        <f t="shared" si="27"/>
        <v>0</v>
      </c>
      <c r="Q68" s="21">
        <f t="shared" si="27"/>
        <v>0</v>
      </c>
      <c r="R68" s="21">
        <f t="shared" si="27"/>
        <v>0</v>
      </c>
      <c r="S68" s="21">
        <f t="shared" si="27"/>
        <v>21</v>
      </c>
      <c r="T68" s="21">
        <f t="shared" si="27"/>
        <v>0</v>
      </c>
      <c r="U68" s="21">
        <f t="shared" si="27"/>
        <v>0</v>
      </c>
      <c r="V68" s="21">
        <f t="shared" si="27"/>
        <v>0</v>
      </c>
      <c r="W68" s="21">
        <f t="shared" si="27"/>
        <v>0</v>
      </c>
      <c r="X68" s="21">
        <f t="shared" si="27"/>
        <v>17</v>
      </c>
      <c r="Y68" s="21">
        <f t="shared" si="14"/>
        <v>0</v>
      </c>
      <c r="Z68" s="21">
        <f t="shared" si="14"/>
        <v>0</v>
      </c>
      <c r="AA68" s="21">
        <f t="shared" si="14"/>
        <v>0</v>
      </c>
      <c r="AB68" s="21">
        <f t="shared" si="14"/>
        <v>0</v>
      </c>
      <c r="AC68" s="21">
        <f>N68+S68+X68</f>
        <v>52</v>
      </c>
    </row>
    <row r="69" spans="1:29" ht="63">
      <c r="A69" s="29" t="s">
        <v>777</v>
      </c>
      <c r="B69" s="277" t="s">
        <v>722</v>
      </c>
      <c r="C69" s="52" t="s">
        <v>791</v>
      </c>
      <c r="D69" s="98" t="s">
        <v>586</v>
      </c>
      <c r="E69" s="21">
        <v>0</v>
      </c>
      <c r="F69" s="21">
        <v>0</v>
      </c>
      <c r="G69" s="21">
        <v>0</v>
      </c>
      <c r="H69" s="21">
        <v>0</v>
      </c>
      <c r="I69" s="21">
        <v>0</v>
      </c>
      <c r="J69" s="21">
        <v>0</v>
      </c>
      <c r="K69" s="21">
        <v>0</v>
      </c>
      <c r="L69" s="21">
        <v>0</v>
      </c>
      <c r="M69" s="21">
        <v>0</v>
      </c>
      <c r="N69" s="21">
        <v>4</v>
      </c>
      <c r="O69" s="21">
        <v>0</v>
      </c>
      <c r="P69" s="21">
        <v>0</v>
      </c>
      <c r="Q69" s="21">
        <v>0</v>
      </c>
      <c r="R69" s="21">
        <v>0</v>
      </c>
      <c r="S69" s="21">
        <v>0</v>
      </c>
      <c r="T69" s="21">
        <v>0</v>
      </c>
      <c r="U69" s="21">
        <v>0</v>
      </c>
      <c r="V69" s="21">
        <v>0</v>
      </c>
      <c r="W69" s="21">
        <v>0</v>
      </c>
      <c r="X69" s="21">
        <v>0</v>
      </c>
      <c r="Y69" s="21">
        <f t="shared" si="14"/>
        <v>0</v>
      </c>
      <c r="Z69" s="21">
        <f t="shared" si="14"/>
        <v>0</v>
      </c>
      <c r="AA69" s="21">
        <f t="shared" si="14"/>
        <v>0</v>
      </c>
      <c r="AB69" s="21">
        <f t="shared" si="14"/>
        <v>0</v>
      </c>
      <c r="AC69" s="21">
        <f t="shared" si="14"/>
        <v>4</v>
      </c>
    </row>
    <row r="70" spans="1:29" ht="110.25">
      <c r="A70" s="29" t="s">
        <v>778</v>
      </c>
      <c r="B70" s="277" t="s">
        <v>724</v>
      </c>
      <c r="C70" s="52" t="s">
        <v>792</v>
      </c>
      <c r="D70" s="98" t="s">
        <v>586</v>
      </c>
      <c r="E70" s="21">
        <v>0</v>
      </c>
      <c r="F70" s="21">
        <v>0</v>
      </c>
      <c r="G70" s="21">
        <v>0</v>
      </c>
      <c r="H70" s="21">
        <v>0</v>
      </c>
      <c r="I70" s="21">
        <v>0</v>
      </c>
      <c r="J70" s="21">
        <v>0</v>
      </c>
      <c r="K70" s="21">
        <v>0</v>
      </c>
      <c r="L70" s="21">
        <v>0</v>
      </c>
      <c r="M70" s="21">
        <v>0</v>
      </c>
      <c r="N70" s="21">
        <v>0</v>
      </c>
      <c r="O70" s="21">
        <v>0</v>
      </c>
      <c r="P70" s="21">
        <v>0</v>
      </c>
      <c r="Q70" s="21">
        <v>0</v>
      </c>
      <c r="R70" s="21">
        <v>0</v>
      </c>
      <c r="S70" s="21">
        <v>19</v>
      </c>
      <c r="T70" s="21">
        <v>0</v>
      </c>
      <c r="U70" s="21">
        <v>0</v>
      </c>
      <c r="V70" s="21">
        <v>0</v>
      </c>
      <c r="W70" s="21">
        <v>0</v>
      </c>
      <c r="X70" s="21">
        <v>0</v>
      </c>
      <c r="Y70" s="21">
        <f t="shared" si="14"/>
        <v>0</v>
      </c>
      <c r="Z70" s="21">
        <f t="shared" si="14"/>
        <v>0</v>
      </c>
      <c r="AA70" s="21">
        <f t="shared" si="14"/>
        <v>0</v>
      </c>
      <c r="AB70" s="21">
        <f t="shared" si="14"/>
        <v>0</v>
      </c>
      <c r="AC70" s="21">
        <f t="shared" si="14"/>
        <v>19</v>
      </c>
    </row>
    <row r="71" spans="1:29" ht="94.5">
      <c r="A71" s="29" t="s">
        <v>797</v>
      </c>
      <c r="B71" s="277" t="s">
        <v>725</v>
      </c>
      <c r="C71" s="52" t="s">
        <v>793</v>
      </c>
      <c r="D71" s="98" t="s">
        <v>586</v>
      </c>
      <c r="E71" s="21">
        <v>0</v>
      </c>
      <c r="F71" s="21">
        <v>0</v>
      </c>
      <c r="G71" s="21">
        <v>0</v>
      </c>
      <c r="H71" s="21">
        <v>0</v>
      </c>
      <c r="I71" s="21">
        <v>0</v>
      </c>
      <c r="J71" s="21">
        <v>0</v>
      </c>
      <c r="K71" s="21">
        <v>0</v>
      </c>
      <c r="L71" s="21">
        <v>0</v>
      </c>
      <c r="M71" s="21">
        <v>0</v>
      </c>
      <c r="N71" s="21">
        <v>0</v>
      </c>
      <c r="O71" s="21">
        <v>0</v>
      </c>
      <c r="P71" s="21">
        <v>0</v>
      </c>
      <c r="Q71" s="21">
        <v>0</v>
      </c>
      <c r="R71" s="21">
        <v>0</v>
      </c>
      <c r="S71" s="21">
        <v>0</v>
      </c>
      <c r="T71" s="21">
        <v>0</v>
      </c>
      <c r="U71" s="21">
        <v>0</v>
      </c>
      <c r="V71" s="21">
        <v>0</v>
      </c>
      <c r="W71" s="21">
        <v>0</v>
      </c>
      <c r="X71" s="21">
        <v>5</v>
      </c>
      <c r="Y71" s="21">
        <f t="shared" si="14"/>
        <v>0</v>
      </c>
      <c r="Z71" s="21">
        <f t="shared" si="14"/>
        <v>0</v>
      </c>
      <c r="AA71" s="21">
        <f t="shared" si="14"/>
        <v>0</v>
      </c>
      <c r="AB71" s="21">
        <f t="shared" si="14"/>
        <v>0</v>
      </c>
      <c r="AC71" s="21">
        <f t="shared" si="14"/>
        <v>5</v>
      </c>
    </row>
    <row r="72" spans="1:29" ht="63">
      <c r="A72" s="29" t="s">
        <v>798</v>
      </c>
      <c r="B72" s="277" t="s">
        <v>723</v>
      </c>
      <c r="C72" s="52" t="s">
        <v>794</v>
      </c>
      <c r="D72" s="98" t="s">
        <v>586</v>
      </c>
      <c r="E72" s="21">
        <v>0</v>
      </c>
      <c r="F72" s="21">
        <v>0</v>
      </c>
      <c r="G72" s="21">
        <v>0</v>
      </c>
      <c r="H72" s="21">
        <v>0</v>
      </c>
      <c r="I72" s="21">
        <v>0</v>
      </c>
      <c r="J72" s="21">
        <v>0</v>
      </c>
      <c r="K72" s="21">
        <v>0</v>
      </c>
      <c r="L72" s="21">
        <v>0</v>
      </c>
      <c r="M72" s="21">
        <v>0</v>
      </c>
      <c r="N72" s="21">
        <v>2</v>
      </c>
      <c r="O72" s="21">
        <v>0</v>
      </c>
      <c r="P72" s="21">
        <v>0</v>
      </c>
      <c r="Q72" s="21">
        <v>0</v>
      </c>
      <c r="R72" s="21">
        <v>0</v>
      </c>
      <c r="S72" s="21">
        <v>0</v>
      </c>
      <c r="T72" s="21">
        <v>0</v>
      </c>
      <c r="U72" s="21">
        <v>0</v>
      </c>
      <c r="V72" s="21">
        <v>0</v>
      </c>
      <c r="W72" s="21">
        <v>0</v>
      </c>
      <c r="X72" s="21">
        <v>0</v>
      </c>
      <c r="Y72" s="21">
        <f t="shared" si="14"/>
        <v>0</v>
      </c>
      <c r="Z72" s="21">
        <f t="shared" si="14"/>
        <v>0</v>
      </c>
      <c r="AA72" s="21">
        <f t="shared" si="14"/>
        <v>0</v>
      </c>
      <c r="AB72" s="21">
        <f t="shared" si="14"/>
        <v>0</v>
      </c>
      <c r="AC72" s="21">
        <f t="shared" si="14"/>
        <v>2</v>
      </c>
    </row>
    <row r="73" spans="1:29" ht="94.5">
      <c r="A73" s="29" t="s">
        <v>799</v>
      </c>
      <c r="B73" s="277" t="s">
        <v>737</v>
      </c>
      <c r="C73" s="52" t="s">
        <v>795</v>
      </c>
      <c r="D73" s="98" t="s">
        <v>586</v>
      </c>
      <c r="E73" s="21">
        <v>0</v>
      </c>
      <c r="F73" s="21">
        <v>0</v>
      </c>
      <c r="G73" s="21">
        <v>0</v>
      </c>
      <c r="H73" s="21">
        <v>0</v>
      </c>
      <c r="I73" s="21">
        <v>0</v>
      </c>
      <c r="J73" s="21">
        <v>0</v>
      </c>
      <c r="K73" s="21">
        <v>0</v>
      </c>
      <c r="L73" s="21">
        <v>0</v>
      </c>
      <c r="M73" s="21">
        <v>0</v>
      </c>
      <c r="N73" s="21">
        <v>4</v>
      </c>
      <c r="O73" s="21">
        <v>0</v>
      </c>
      <c r="P73" s="21">
        <v>0</v>
      </c>
      <c r="Q73" s="21">
        <v>0</v>
      </c>
      <c r="R73" s="21">
        <v>0</v>
      </c>
      <c r="S73" s="21">
        <v>2</v>
      </c>
      <c r="T73" s="21">
        <v>0</v>
      </c>
      <c r="U73" s="21">
        <v>0</v>
      </c>
      <c r="V73" s="21">
        <v>0</v>
      </c>
      <c r="W73" s="21">
        <v>0</v>
      </c>
      <c r="X73" s="21">
        <v>6</v>
      </c>
      <c r="Y73" s="21">
        <f t="shared" si="14"/>
        <v>0</v>
      </c>
      <c r="Z73" s="21">
        <f t="shared" si="14"/>
        <v>0</v>
      </c>
      <c r="AA73" s="21">
        <f t="shared" si="14"/>
        <v>0</v>
      </c>
      <c r="AB73" s="21">
        <f t="shared" si="14"/>
        <v>0</v>
      </c>
      <c r="AC73" s="21">
        <f t="shared" si="14"/>
        <v>12</v>
      </c>
    </row>
    <row r="74" spans="1:29" ht="94.5">
      <c r="A74" s="29" t="s">
        <v>800</v>
      </c>
      <c r="B74" s="277" t="s">
        <v>721</v>
      </c>
      <c r="C74" s="52" t="s">
        <v>796</v>
      </c>
      <c r="D74" s="98" t="s">
        <v>586</v>
      </c>
      <c r="E74" s="21">
        <v>0</v>
      </c>
      <c r="F74" s="21">
        <v>0</v>
      </c>
      <c r="G74" s="21">
        <v>0</v>
      </c>
      <c r="H74" s="21">
        <v>0</v>
      </c>
      <c r="I74" s="21">
        <v>0</v>
      </c>
      <c r="J74" s="21">
        <v>0</v>
      </c>
      <c r="K74" s="21">
        <v>0</v>
      </c>
      <c r="L74" s="21">
        <v>0</v>
      </c>
      <c r="M74" s="21">
        <v>0</v>
      </c>
      <c r="N74" s="21">
        <v>4</v>
      </c>
      <c r="O74" s="21">
        <v>0</v>
      </c>
      <c r="P74" s="21">
        <v>0</v>
      </c>
      <c r="Q74" s="21">
        <v>0</v>
      </c>
      <c r="R74" s="21">
        <v>0</v>
      </c>
      <c r="S74" s="21">
        <v>0</v>
      </c>
      <c r="T74" s="21">
        <v>0</v>
      </c>
      <c r="U74" s="21">
        <v>0</v>
      </c>
      <c r="V74" s="21">
        <v>0</v>
      </c>
      <c r="W74" s="21">
        <v>0</v>
      </c>
      <c r="X74" s="21">
        <v>6</v>
      </c>
      <c r="Y74" s="21">
        <f t="shared" si="14"/>
        <v>0</v>
      </c>
      <c r="Z74" s="21">
        <f t="shared" si="14"/>
        <v>0</v>
      </c>
      <c r="AA74" s="21">
        <f t="shared" si="14"/>
        <v>0</v>
      </c>
      <c r="AB74" s="21">
        <f t="shared" si="14"/>
        <v>0</v>
      </c>
      <c r="AC74" s="21">
        <f t="shared" si="14"/>
        <v>10</v>
      </c>
    </row>
    <row r="75" spans="1:29" ht="63">
      <c r="A75" s="176" t="s">
        <v>510</v>
      </c>
      <c r="B75" s="177" t="s">
        <v>682</v>
      </c>
      <c r="C75" s="229" t="s">
        <v>586</v>
      </c>
      <c r="D75" s="98"/>
      <c r="E75" s="21">
        <f>E76</f>
        <v>0</v>
      </c>
      <c r="F75" s="21">
        <f t="shared" ref="F75:Y75" si="28">F76</f>
        <v>0</v>
      </c>
      <c r="G75" s="21">
        <f t="shared" si="28"/>
        <v>0</v>
      </c>
      <c r="H75" s="21">
        <f t="shared" si="28"/>
        <v>0</v>
      </c>
      <c r="I75" s="21">
        <f t="shared" si="28"/>
        <v>0</v>
      </c>
      <c r="J75" s="21">
        <f t="shared" si="28"/>
        <v>0</v>
      </c>
      <c r="K75" s="21">
        <f t="shared" si="28"/>
        <v>0</v>
      </c>
      <c r="L75" s="21">
        <f t="shared" si="28"/>
        <v>0</v>
      </c>
      <c r="M75" s="21">
        <f t="shared" si="28"/>
        <v>0</v>
      </c>
      <c r="N75" s="21">
        <f t="shared" si="28"/>
        <v>0</v>
      </c>
      <c r="O75" s="21">
        <f t="shared" si="28"/>
        <v>0</v>
      </c>
      <c r="P75" s="21">
        <f t="shared" si="28"/>
        <v>0</v>
      </c>
      <c r="Q75" s="21">
        <f t="shared" si="28"/>
        <v>21.880000000000003</v>
      </c>
      <c r="R75" s="21">
        <f t="shared" si="28"/>
        <v>0</v>
      </c>
      <c r="S75" s="21">
        <f t="shared" si="28"/>
        <v>0</v>
      </c>
      <c r="T75" s="21">
        <f t="shared" si="28"/>
        <v>0</v>
      </c>
      <c r="U75" s="21">
        <f t="shared" si="28"/>
        <v>0</v>
      </c>
      <c r="V75" s="21">
        <f t="shared" si="28"/>
        <v>6.75</v>
      </c>
      <c r="W75" s="21">
        <f t="shared" si="28"/>
        <v>0</v>
      </c>
      <c r="X75" s="21">
        <f t="shared" si="28"/>
        <v>0</v>
      </c>
      <c r="Y75" s="21">
        <f t="shared" si="28"/>
        <v>0</v>
      </c>
      <c r="Z75" s="21">
        <f t="shared" si="14"/>
        <v>0</v>
      </c>
      <c r="AA75" s="21">
        <f t="shared" si="14"/>
        <v>28.630000000000003</v>
      </c>
      <c r="AB75" s="21">
        <f t="shared" si="14"/>
        <v>0</v>
      </c>
      <c r="AC75" s="21">
        <f t="shared" si="14"/>
        <v>0</v>
      </c>
    </row>
    <row r="76" spans="1:29" ht="47.25">
      <c r="A76" s="176" t="s">
        <v>560</v>
      </c>
      <c r="B76" s="177" t="s">
        <v>683</v>
      </c>
      <c r="C76" s="229" t="s">
        <v>586</v>
      </c>
      <c r="D76" s="98"/>
      <c r="E76" s="21">
        <f>SUM(E77:E86)</f>
        <v>0</v>
      </c>
      <c r="F76" s="21">
        <f t="shared" ref="F76:X76" si="29">SUM(F77:F86)</f>
        <v>0</v>
      </c>
      <c r="G76" s="21">
        <f t="shared" si="29"/>
        <v>0</v>
      </c>
      <c r="H76" s="21">
        <f t="shared" si="29"/>
        <v>0</v>
      </c>
      <c r="I76" s="21">
        <f t="shared" si="29"/>
        <v>0</v>
      </c>
      <c r="J76" s="21">
        <f t="shared" si="29"/>
        <v>0</v>
      </c>
      <c r="K76" s="21">
        <f t="shared" si="29"/>
        <v>0</v>
      </c>
      <c r="L76" s="21">
        <f t="shared" si="29"/>
        <v>0</v>
      </c>
      <c r="M76" s="21">
        <f t="shared" si="29"/>
        <v>0</v>
      </c>
      <c r="N76" s="21">
        <f t="shared" si="29"/>
        <v>0</v>
      </c>
      <c r="O76" s="21">
        <f t="shared" si="29"/>
        <v>0</v>
      </c>
      <c r="P76" s="21">
        <f t="shared" si="29"/>
        <v>0</v>
      </c>
      <c r="Q76" s="21">
        <f t="shared" si="29"/>
        <v>21.880000000000003</v>
      </c>
      <c r="R76" s="21">
        <f t="shared" si="29"/>
        <v>0</v>
      </c>
      <c r="S76" s="21">
        <f t="shared" si="29"/>
        <v>0</v>
      </c>
      <c r="T76" s="21">
        <f t="shared" si="29"/>
        <v>0</v>
      </c>
      <c r="U76" s="21">
        <f t="shared" si="29"/>
        <v>0</v>
      </c>
      <c r="V76" s="21">
        <f t="shared" si="29"/>
        <v>6.75</v>
      </c>
      <c r="W76" s="21">
        <f t="shared" si="29"/>
        <v>0</v>
      </c>
      <c r="X76" s="21">
        <f t="shared" si="29"/>
        <v>0</v>
      </c>
      <c r="Y76" s="21">
        <f t="shared" si="14"/>
        <v>0</v>
      </c>
      <c r="Z76" s="21">
        <f t="shared" si="14"/>
        <v>0</v>
      </c>
      <c r="AA76" s="21">
        <f t="shared" si="14"/>
        <v>28.630000000000003</v>
      </c>
      <c r="AB76" s="21">
        <f t="shared" si="14"/>
        <v>0</v>
      </c>
      <c r="AC76" s="21">
        <f t="shared" si="14"/>
        <v>0</v>
      </c>
    </row>
    <row r="77" spans="1:29" ht="47.25">
      <c r="A77" s="29" t="s">
        <v>753</v>
      </c>
      <c r="B77" s="277" t="s">
        <v>710</v>
      </c>
      <c r="C77" s="52" t="s">
        <v>801</v>
      </c>
      <c r="D77" s="98" t="s">
        <v>586</v>
      </c>
      <c r="E77" s="21">
        <v>0</v>
      </c>
      <c r="F77" s="21">
        <v>0</v>
      </c>
      <c r="G77" s="21">
        <v>0</v>
      </c>
      <c r="H77" s="21">
        <v>0</v>
      </c>
      <c r="I77" s="21">
        <v>0</v>
      </c>
      <c r="J77" s="21">
        <v>0</v>
      </c>
      <c r="K77" s="21">
        <v>0</v>
      </c>
      <c r="L77" s="21">
        <v>0</v>
      </c>
      <c r="M77" s="21">
        <v>0</v>
      </c>
      <c r="N77" s="21">
        <v>0</v>
      </c>
      <c r="O77" s="21">
        <v>0</v>
      </c>
      <c r="P77" s="21">
        <v>0</v>
      </c>
      <c r="Q77" s="21">
        <v>1.4</v>
      </c>
      <c r="R77" s="21">
        <v>0</v>
      </c>
      <c r="S77" s="21">
        <v>0</v>
      </c>
      <c r="T77" s="21">
        <v>0</v>
      </c>
      <c r="U77" s="21">
        <v>0</v>
      </c>
      <c r="V77" s="21">
        <v>0</v>
      </c>
      <c r="W77" s="21">
        <v>0</v>
      </c>
      <c r="X77" s="21">
        <v>0</v>
      </c>
      <c r="Y77" s="21">
        <f t="shared" si="14"/>
        <v>0</v>
      </c>
      <c r="Z77" s="21">
        <f t="shared" si="14"/>
        <v>0</v>
      </c>
      <c r="AA77" s="21">
        <f t="shared" si="14"/>
        <v>1.4</v>
      </c>
      <c r="AB77" s="21">
        <f t="shared" si="14"/>
        <v>0</v>
      </c>
      <c r="AC77" s="21">
        <f t="shared" si="14"/>
        <v>0</v>
      </c>
    </row>
    <row r="78" spans="1:29" ht="47.25">
      <c r="A78" s="29" t="s">
        <v>754</v>
      </c>
      <c r="B78" s="277" t="s">
        <v>711</v>
      </c>
      <c r="C78" s="52" t="s">
        <v>802</v>
      </c>
      <c r="D78" s="98" t="s">
        <v>586</v>
      </c>
      <c r="E78" s="21">
        <v>0</v>
      </c>
      <c r="F78" s="21">
        <v>0</v>
      </c>
      <c r="G78" s="21">
        <v>0</v>
      </c>
      <c r="H78" s="21">
        <v>0</v>
      </c>
      <c r="I78" s="21">
        <v>0</v>
      </c>
      <c r="J78" s="21">
        <v>0</v>
      </c>
      <c r="K78" s="21">
        <v>0</v>
      </c>
      <c r="L78" s="21">
        <v>0</v>
      </c>
      <c r="M78" s="21">
        <v>0</v>
      </c>
      <c r="N78" s="21">
        <v>0</v>
      </c>
      <c r="O78" s="21">
        <v>0</v>
      </c>
      <c r="P78" s="21">
        <v>0</v>
      </c>
      <c r="Q78" s="21">
        <v>1.36</v>
      </c>
      <c r="R78" s="21">
        <v>0</v>
      </c>
      <c r="S78" s="21">
        <v>0</v>
      </c>
      <c r="T78" s="21">
        <v>0</v>
      </c>
      <c r="U78" s="21">
        <v>0</v>
      </c>
      <c r="V78" s="21">
        <v>0</v>
      </c>
      <c r="W78" s="21">
        <v>0</v>
      </c>
      <c r="X78" s="21">
        <v>0</v>
      </c>
      <c r="Y78" s="21">
        <f t="shared" si="14"/>
        <v>0</v>
      </c>
      <c r="Z78" s="21">
        <f t="shared" si="14"/>
        <v>0</v>
      </c>
      <c r="AA78" s="21">
        <f t="shared" si="14"/>
        <v>1.36</v>
      </c>
      <c r="AB78" s="21">
        <f t="shared" si="14"/>
        <v>0</v>
      </c>
      <c r="AC78" s="21">
        <f t="shared" si="14"/>
        <v>0</v>
      </c>
    </row>
    <row r="79" spans="1:29" ht="47.25">
      <c r="A79" s="29" t="s">
        <v>755</v>
      </c>
      <c r="B79" s="277" t="s">
        <v>712</v>
      </c>
      <c r="C79" s="52" t="s">
        <v>803</v>
      </c>
      <c r="D79" s="98" t="s">
        <v>586</v>
      </c>
      <c r="E79" s="21">
        <v>0</v>
      </c>
      <c r="F79" s="21">
        <v>0</v>
      </c>
      <c r="G79" s="21">
        <v>0</v>
      </c>
      <c r="H79" s="21">
        <v>0</v>
      </c>
      <c r="I79" s="21">
        <v>0</v>
      </c>
      <c r="J79" s="21">
        <v>0</v>
      </c>
      <c r="K79" s="21">
        <v>0</v>
      </c>
      <c r="L79" s="21">
        <v>0</v>
      </c>
      <c r="M79" s="21">
        <v>0</v>
      </c>
      <c r="N79" s="21">
        <v>0</v>
      </c>
      <c r="O79" s="21">
        <v>0</v>
      </c>
      <c r="P79" s="21">
        <v>0</v>
      </c>
      <c r="Q79" s="21">
        <v>0.76</v>
      </c>
      <c r="R79" s="21">
        <v>0</v>
      </c>
      <c r="S79" s="21">
        <v>0</v>
      </c>
      <c r="T79" s="21">
        <v>0</v>
      </c>
      <c r="U79" s="21">
        <v>0</v>
      </c>
      <c r="V79" s="21">
        <v>0</v>
      </c>
      <c r="W79" s="21">
        <v>0</v>
      </c>
      <c r="X79" s="21">
        <v>0</v>
      </c>
      <c r="Y79" s="21">
        <f t="shared" si="14"/>
        <v>0</v>
      </c>
      <c r="Z79" s="21">
        <f t="shared" si="14"/>
        <v>0</v>
      </c>
      <c r="AA79" s="21">
        <f t="shared" si="14"/>
        <v>0.76</v>
      </c>
      <c r="AB79" s="21">
        <f t="shared" si="14"/>
        <v>0</v>
      </c>
      <c r="AC79" s="21">
        <f t="shared" si="14"/>
        <v>0</v>
      </c>
    </row>
    <row r="80" spans="1:29" ht="63">
      <c r="A80" s="29" t="s">
        <v>756</v>
      </c>
      <c r="B80" s="277" t="s">
        <v>713</v>
      </c>
      <c r="C80" s="52" t="s">
        <v>804</v>
      </c>
      <c r="D80" s="98" t="s">
        <v>586</v>
      </c>
      <c r="E80" s="21">
        <v>0</v>
      </c>
      <c r="F80" s="21">
        <v>0</v>
      </c>
      <c r="G80" s="21">
        <v>0</v>
      </c>
      <c r="H80" s="21">
        <v>0</v>
      </c>
      <c r="I80" s="21">
        <v>0</v>
      </c>
      <c r="J80" s="21">
        <v>0</v>
      </c>
      <c r="K80" s="21">
        <v>0</v>
      </c>
      <c r="L80" s="21">
        <v>0</v>
      </c>
      <c r="M80" s="21">
        <v>0</v>
      </c>
      <c r="N80" s="21">
        <v>0</v>
      </c>
      <c r="O80" s="21">
        <v>0</v>
      </c>
      <c r="P80" s="21">
        <v>0</v>
      </c>
      <c r="Q80" s="21">
        <v>2.5</v>
      </c>
      <c r="R80" s="21">
        <v>0</v>
      </c>
      <c r="S80" s="21">
        <v>0</v>
      </c>
      <c r="T80" s="21">
        <v>0</v>
      </c>
      <c r="U80" s="21">
        <v>0</v>
      </c>
      <c r="V80" s="21">
        <v>0</v>
      </c>
      <c r="W80" s="21">
        <v>0</v>
      </c>
      <c r="X80" s="21">
        <v>0</v>
      </c>
      <c r="Y80" s="21">
        <f t="shared" si="14"/>
        <v>0</v>
      </c>
      <c r="Z80" s="21">
        <f t="shared" si="14"/>
        <v>0</v>
      </c>
      <c r="AA80" s="21">
        <f t="shared" si="14"/>
        <v>2.5</v>
      </c>
      <c r="AB80" s="21">
        <f t="shared" si="14"/>
        <v>0</v>
      </c>
      <c r="AC80" s="21">
        <f t="shared" si="14"/>
        <v>0</v>
      </c>
    </row>
    <row r="81" spans="1:29" ht="63">
      <c r="A81" s="29" t="s">
        <v>757</v>
      </c>
      <c r="B81" s="277" t="s">
        <v>714</v>
      </c>
      <c r="C81" s="52" t="s">
        <v>805</v>
      </c>
      <c r="D81" s="98" t="s">
        <v>586</v>
      </c>
      <c r="E81" s="21">
        <v>0</v>
      </c>
      <c r="F81" s="21">
        <v>0</v>
      </c>
      <c r="G81" s="21">
        <v>0</v>
      </c>
      <c r="H81" s="21">
        <v>0</v>
      </c>
      <c r="I81" s="21">
        <v>0</v>
      </c>
      <c r="J81" s="21">
        <v>0</v>
      </c>
      <c r="K81" s="21">
        <v>0</v>
      </c>
      <c r="L81" s="21">
        <v>0</v>
      </c>
      <c r="M81" s="21">
        <v>0</v>
      </c>
      <c r="N81" s="21">
        <v>0</v>
      </c>
      <c r="O81" s="21">
        <v>0</v>
      </c>
      <c r="P81" s="21">
        <v>0</v>
      </c>
      <c r="Q81" s="21">
        <v>3.4</v>
      </c>
      <c r="R81" s="21">
        <v>0</v>
      </c>
      <c r="S81" s="21">
        <v>0</v>
      </c>
      <c r="T81" s="21">
        <v>0</v>
      </c>
      <c r="U81" s="21">
        <v>0</v>
      </c>
      <c r="V81" s="21">
        <v>0</v>
      </c>
      <c r="W81" s="21">
        <v>0</v>
      </c>
      <c r="X81" s="21">
        <v>0</v>
      </c>
      <c r="Y81" s="21">
        <f t="shared" si="14"/>
        <v>0</v>
      </c>
      <c r="Z81" s="21">
        <f t="shared" si="14"/>
        <v>0</v>
      </c>
      <c r="AA81" s="21">
        <f t="shared" si="14"/>
        <v>3.4</v>
      </c>
      <c r="AB81" s="21">
        <f t="shared" si="14"/>
        <v>0</v>
      </c>
      <c r="AC81" s="21">
        <f t="shared" si="14"/>
        <v>0</v>
      </c>
    </row>
    <row r="82" spans="1:29" ht="47.25">
      <c r="A82" s="29" t="s">
        <v>758</v>
      </c>
      <c r="B82" s="277" t="s">
        <v>715</v>
      </c>
      <c r="C82" s="52" t="s">
        <v>806</v>
      </c>
      <c r="D82" s="98" t="s">
        <v>586</v>
      </c>
      <c r="E82" s="21">
        <v>0</v>
      </c>
      <c r="F82" s="21">
        <v>0</v>
      </c>
      <c r="G82" s="21">
        <v>0</v>
      </c>
      <c r="H82" s="21">
        <v>0</v>
      </c>
      <c r="I82" s="21">
        <v>0</v>
      </c>
      <c r="J82" s="21">
        <v>0</v>
      </c>
      <c r="K82" s="21">
        <v>0</v>
      </c>
      <c r="L82" s="21">
        <v>0</v>
      </c>
      <c r="M82" s="21">
        <v>0</v>
      </c>
      <c r="N82" s="21">
        <v>0</v>
      </c>
      <c r="O82" s="21">
        <v>0</v>
      </c>
      <c r="P82" s="21">
        <v>0</v>
      </c>
      <c r="Q82" s="21">
        <v>0</v>
      </c>
      <c r="R82" s="21">
        <v>0</v>
      </c>
      <c r="S82" s="21">
        <v>0</v>
      </c>
      <c r="T82" s="21">
        <v>0</v>
      </c>
      <c r="U82" s="21">
        <v>0</v>
      </c>
      <c r="V82" s="21">
        <v>1.45</v>
      </c>
      <c r="W82" s="21">
        <v>0</v>
      </c>
      <c r="X82" s="21">
        <v>0</v>
      </c>
      <c r="Y82" s="21">
        <f t="shared" si="14"/>
        <v>0</v>
      </c>
      <c r="Z82" s="21">
        <f t="shared" si="14"/>
        <v>0</v>
      </c>
      <c r="AA82" s="21">
        <f t="shared" si="14"/>
        <v>1.45</v>
      </c>
      <c r="AB82" s="21">
        <f t="shared" si="14"/>
        <v>0</v>
      </c>
      <c r="AC82" s="21">
        <f t="shared" si="14"/>
        <v>0</v>
      </c>
    </row>
    <row r="83" spans="1:29" ht="47.25">
      <c r="A83" s="29" t="s">
        <v>759</v>
      </c>
      <c r="B83" s="277" t="s">
        <v>716</v>
      </c>
      <c r="C83" s="52" t="s">
        <v>807</v>
      </c>
      <c r="D83" s="98" t="s">
        <v>586</v>
      </c>
      <c r="E83" s="21">
        <v>0</v>
      </c>
      <c r="F83" s="21">
        <v>0</v>
      </c>
      <c r="G83" s="21">
        <v>0</v>
      </c>
      <c r="H83" s="21">
        <v>0</v>
      </c>
      <c r="I83" s="21">
        <v>0</v>
      </c>
      <c r="J83" s="21">
        <v>0</v>
      </c>
      <c r="K83" s="21">
        <v>0</v>
      </c>
      <c r="L83" s="21">
        <v>0</v>
      </c>
      <c r="M83" s="21">
        <v>0</v>
      </c>
      <c r="N83" s="21">
        <v>0</v>
      </c>
      <c r="O83" s="21">
        <v>0</v>
      </c>
      <c r="P83" s="21">
        <v>0</v>
      </c>
      <c r="Q83" s="21">
        <v>0</v>
      </c>
      <c r="R83" s="21">
        <v>0</v>
      </c>
      <c r="S83" s="21">
        <v>0</v>
      </c>
      <c r="T83" s="21">
        <v>0</v>
      </c>
      <c r="U83" s="21">
        <v>0</v>
      </c>
      <c r="V83" s="21">
        <v>1.1000000000000001</v>
      </c>
      <c r="W83" s="21">
        <v>0</v>
      </c>
      <c r="X83" s="21">
        <v>0</v>
      </c>
      <c r="Y83" s="21">
        <f t="shared" si="14"/>
        <v>0</v>
      </c>
      <c r="Z83" s="21">
        <f t="shared" si="14"/>
        <v>0</v>
      </c>
      <c r="AA83" s="21">
        <f t="shared" si="14"/>
        <v>1.1000000000000001</v>
      </c>
      <c r="AB83" s="21">
        <f t="shared" si="14"/>
        <v>0</v>
      </c>
      <c r="AC83" s="21">
        <f t="shared" si="14"/>
        <v>0</v>
      </c>
    </row>
    <row r="84" spans="1:29" ht="47.25">
      <c r="A84" s="29" t="s">
        <v>760</v>
      </c>
      <c r="B84" s="277" t="s">
        <v>717</v>
      </c>
      <c r="C84" s="52" t="s">
        <v>808</v>
      </c>
      <c r="D84" s="98" t="s">
        <v>586</v>
      </c>
      <c r="E84" s="21">
        <v>0</v>
      </c>
      <c r="F84" s="21">
        <v>0</v>
      </c>
      <c r="G84" s="21">
        <v>0</v>
      </c>
      <c r="H84" s="21">
        <v>0</v>
      </c>
      <c r="I84" s="21">
        <v>0</v>
      </c>
      <c r="J84" s="21">
        <v>0</v>
      </c>
      <c r="K84" s="21">
        <v>0</v>
      </c>
      <c r="L84" s="21">
        <v>0</v>
      </c>
      <c r="M84" s="21">
        <v>0</v>
      </c>
      <c r="N84" s="21">
        <v>0</v>
      </c>
      <c r="O84" s="21">
        <v>0</v>
      </c>
      <c r="P84" s="21">
        <v>0</v>
      </c>
      <c r="Q84" s="21">
        <v>0</v>
      </c>
      <c r="R84" s="21">
        <v>0</v>
      </c>
      <c r="S84" s="21">
        <v>0</v>
      </c>
      <c r="T84" s="21">
        <v>0</v>
      </c>
      <c r="U84" s="21">
        <v>0</v>
      </c>
      <c r="V84" s="21">
        <v>4.2</v>
      </c>
      <c r="W84" s="21">
        <v>0</v>
      </c>
      <c r="X84" s="21">
        <v>0</v>
      </c>
      <c r="Y84" s="21">
        <f t="shared" si="14"/>
        <v>0</v>
      </c>
      <c r="Z84" s="21">
        <f t="shared" si="14"/>
        <v>0</v>
      </c>
      <c r="AA84" s="21">
        <f t="shared" si="14"/>
        <v>4.2</v>
      </c>
      <c r="AB84" s="21">
        <f t="shared" si="14"/>
        <v>0</v>
      </c>
      <c r="AC84" s="21">
        <f t="shared" si="14"/>
        <v>0</v>
      </c>
    </row>
    <row r="85" spans="1:29" ht="47.25">
      <c r="A85" s="29" t="s">
        <v>761</v>
      </c>
      <c r="B85" s="277" t="s">
        <v>718</v>
      </c>
      <c r="C85" s="52" t="s">
        <v>809</v>
      </c>
      <c r="D85" s="98" t="s">
        <v>586</v>
      </c>
      <c r="E85" s="21">
        <v>0</v>
      </c>
      <c r="F85" s="21">
        <v>0</v>
      </c>
      <c r="G85" s="21">
        <v>0</v>
      </c>
      <c r="H85" s="21">
        <v>0</v>
      </c>
      <c r="I85" s="21">
        <v>0</v>
      </c>
      <c r="J85" s="21">
        <v>0</v>
      </c>
      <c r="K85" s="21">
        <v>0</v>
      </c>
      <c r="L85" s="21">
        <v>0</v>
      </c>
      <c r="M85" s="21">
        <v>0</v>
      </c>
      <c r="N85" s="21">
        <v>0</v>
      </c>
      <c r="O85" s="21">
        <v>0</v>
      </c>
      <c r="P85" s="21">
        <v>0</v>
      </c>
      <c r="Q85" s="21">
        <v>7.7</v>
      </c>
      <c r="R85" s="21">
        <v>0</v>
      </c>
      <c r="S85" s="21">
        <v>0</v>
      </c>
      <c r="T85" s="21">
        <v>0</v>
      </c>
      <c r="U85" s="21">
        <v>0</v>
      </c>
      <c r="V85" s="21">
        <v>0</v>
      </c>
      <c r="W85" s="21">
        <v>0</v>
      </c>
      <c r="X85" s="21">
        <v>0</v>
      </c>
      <c r="Y85" s="21">
        <f t="shared" si="14"/>
        <v>0</v>
      </c>
      <c r="Z85" s="21">
        <f t="shared" si="14"/>
        <v>0</v>
      </c>
      <c r="AA85" s="21">
        <f t="shared" si="14"/>
        <v>7.7</v>
      </c>
      <c r="AB85" s="21">
        <f t="shared" si="14"/>
        <v>0</v>
      </c>
      <c r="AC85" s="21">
        <f t="shared" si="14"/>
        <v>0</v>
      </c>
    </row>
    <row r="86" spans="1:29" ht="47.25">
      <c r="A86" s="29" t="s">
        <v>762</v>
      </c>
      <c r="B86" s="277" t="s">
        <v>719</v>
      </c>
      <c r="C86" s="52" t="s">
        <v>810</v>
      </c>
      <c r="D86" s="98" t="s">
        <v>586</v>
      </c>
      <c r="E86" s="21">
        <v>0</v>
      </c>
      <c r="F86" s="21">
        <v>0</v>
      </c>
      <c r="G86" s="21">
        <v>0</v>
      </c>
      <c r="H86" s="21">
        <v>0</v>
      </c>
      <c r="I86" s="21">
        <v>0</v>
      </c>
      <c r="J86" s="21">
        <v>0</v>
      </c>
      <c r="K86" s="21">
        <v>0</v>
      </c>
      <c r="L86" s="21">
        <v>0</v>
      </c>
      <c r="M86" s="21">
        <v>0</v>
      </c>
      <c r="N86" s="21">
        <v>0</v>
      </c>
      <c r="O86" s="21">
        <v>0</v>
      </c>
      <c r="P86" s="21">
        <v>0</v>
      </c>
      <c r="Q86" s="21">
        <v>4.76</v>
      </c>
      <c r="R86" s="21">
        <v>0</v>
      </c>
      <c r="S86" s="21">
        <v>0</v>
      </c>
      <c r="T86" s="21">
        <v>0</v>
      </c>
      <c r="U86" s="21">
        <v>0</v>
      </c>
      <c r="V86" s="21">
        <v>0</v>
      </c>
      <c r="W86" s="21">
        <v>0</v>
      </c>
      <c r="X86" s="21">
        <v>0</v>
      </c>
      <c r="Y86" s="21">
        <f t="shared" si="14"/>
        <v>0</v>
      </c>
      <c r="Z86" s="21">
        <f t="shared" si="14"/>
        <v>0</v>
      </c>
      <c r="AA86" s="21">
        <f t="shared" si="14"/>
        <v>4.76</v>
      </c>
      <c r="AB86" s="21">
        <f t="shared" si="14"/>
        <v>0</v>
      </c>
      <c r="AC86" s="21">
        <f t="shared" si="14"/>
        <v>0</v>
      </c>
    </row>
  </sheetData>
  <mergeCells count="20">
    <mergeCell ref="J12:N12"/>
    <mergeCell ref="O12:S12"/>
    <mergeCell ref="T12:X12"/>
    <mergeCell ref="E13:I13"/>
    <mergeCell ref="E11:I12"/>
    <mergeCell ref="A9:AC9"/>
    <mergeCell ref="A6:AC6"/>
    <mergeCell ref="A7:AC7"/>
    <mergeCell ref="A4:AC4"/>
    <mergeCell ref="D11:D14"/>
    <mergeCell ref="C11:C14"/>
    <mergeCell ref="B11:B14"/>
    <mergeCell ref="A11:A14"/>
    <mergeCell ref="Y12:AC12"/>
    <mergeCell ref="J13:N13"/>
    <mergeCell ref="Y13:AC13"/>
    <mergeCell ref="A10:X10"/>
    <mergeCell ref="O13:S13"/>
    <mergeCell ref="T13:X13"/>
    <mergeCell ref="J11:AC11"/>
  </mergeCells>
  <pageMargins left="0.70866141732283472" right="0.70866141732283472" top="0.74803149606299213" bottom="0.74803149606299213" header="0.31496062992125984" footer="0.31496062992125984"/>
  <pageSetup paperSize="8" scale="12" orientation="landscape" r:id="rId1"/>
</worksheet>
</file>

<file path=xl/worksheets/sheet13.xml><?xml version="1.0" encoding="utf-8"?>
<worksheet xmlns="http://schemas.openxmlformats.org/spreadsheetml/2006/main" xmlns:r="http://schemas.openxmlformats.org/officeDocument/2006/relationships">
  <sheetPr>
    <tabColor rgb="FF00B050"/>
    <pageSetUpPr fitToPage="1"/>
  </sheetPr>
  <dimension ref="A1:AS90"/>
  <sheetViews>
    <sheetView view="pageBreakPreview" topLeftCell="A7" zoomScaleNormal="100" zoomScaleSheetLayoutView="100" workbookViewId="0">
      <selection activeCell="C15" sqref="C15:C18"/>
    </sheetView>
  </sheetViews>
  <sheetFormatPr defaultRowHeight="15.75"/>
  <cols>
    <col min="1" max="1" width="12" style="1" customWidth="1"/>
    <col min="2" max="2" width="31.5" style="1" customWidth="1"/>
    <col min="3" max="3" width="17.625" style="1" customWidth="1"/>
    <col min="4" max="4" width="28.125" style="1" customWidth="1"/>
    <col min="5" max="5" width="29.625" style="1" customWidth="1"/>
    <col min="6" max="6" width="29.625" style="306" customWidth="1"/>
    <col min="7" max="7" width="19.875" style="1" customWidth="1"/>
    <col min="8" max="8" width="4.625" style="1" customWidth="1"/>
    <col min="9" max="9" width="4.375" style="1" customWidth="1"/>
    <col min="10" max="11" width="3.375" style="1" customWidth="1"/>
    <col min="12" max="12" width="4.125" style="1" customWidth="1"/>
    <col min="13" max="15" width="5.75" style="1" customWidth="1"/>
    <col min="16" max="16" width="3.875" style="1" customWidth="1"/>
    <col min="17" max="17" width="4.5" style="1" customWidth="1"/>
    <col min="18" max="18" width="3.875" style="1" customWidth="1"/>
    <col min="19" max="19" width="4.375" style="1" customWidth="1"/>
    <col min="20" max="22" width="5.75" style="1" customWidth="1"/>
    <col min="23" max="23" width="6.125" style="1" customWidth="1"/>
    <col min="24" max="24" width="5.75" style="1" customWidth="1"/>
    <col min="25" max="25" width="6.5" style="1" customWidth="1"/>
    <col min="26" max="26" width="3.5" style="1" customWidth="1"/>
    <col min="27" max="27" width="5.75" style="1" customWidth="1"/>
    <col min="28" max="28" width="16.125" style="1" customWidth="1"/>
    <col min="29" max="29" width="21.25" style="1" customWidth="1"/>
    <col min="30" max="30" width="12.625" style="1" customWidth="1"/>
    <col min="31" max="31" width="22.375" style="1" customWidth="1"/>
    <col min="32" max="32" width="10.875" style="1" customWidth="1"/>
    <col min="33" max="33" width="17.375" style="1" customWidth="1"/>
    <col min="34" max="35" width="4.125" style="1" customWidth="1"/>
    <col min="36" max="36" width="3.75" style="1" customWidth="1"/>
    <col min="37" max="37" width="3.875" style="1" customWidth="1"/>
    <col min="38" max="38" width="4.5" style="1" customWidth="1"/>
    <col min="39" max="39" width="5" style="1" customWidth="1"/>
    <col min="40" max="40" width="5.5" style="1" customWidth="1"/>
    <col min="41" max="41" width="5.75" style="1" customWidth="1"/>
    <col min="42" max="42" width="5.5" style="1" customWidth="1"/>
    <col min="43" max="44" width="5" style="1" customWidth="1"/>
    <col min="45" max="45" width="12.875" style="1" customWidth="1"/>
    <col min="46" max="55" width="5" style="1" customWidth="1"/>
    <col min="56" max="16384" width="9" style="1"/>
  </cols>
  <sheetData>
    <row r="1" spans="1:45" ht="18.75">
      <c r="G1" s="25" t="s">
        <v>344</v>
      </c>
      <c r="H1" s="2"/>
      <c r="I1" s="2"/>
      <c r="J1" s="2"/>
      <c r="K1" s="2"/>
      <c r="L1" s="2"/>
      <c r="M1" s="2"/>
    </row>
    <row r="2" spans="1:45" ht="18.75">
      <c r="G2" s="15" t="s">
        <v>1</v>
      </c>
      <c r="H2" s="2"/>
      <c r="I2" s="2"/>
      <c r="J2" s="2"/>
      <c r="K2" s="2"/>
      <c r="L2" s="2"/>
      <c r="M2" s="2"/>
    </row>
    <row r="3" spans="1:45" ht="18.75">
      <c r="G3" s="15" t="s">
        <v>259</v>
      </c>
      <c r="H3" s="2"/>
      <c r="I3" s="2"/>
      <c r="J3" s="2"/>
      <c r="K3" s="2"/>
      <c r="L3" s="2"/>
      <c r="M3" s="2"/>
    </row>
    <row r="4" spans="1:45">
      <c r="A4" s="462" t="s">
        <v>391</v>
      </c>
      <c r="B4" s="462"/>
      <c r="C4" s="462"/>
      <c r="D4" s="462"/>
      <c r="E4" s="462"/>
      <c r="F4" s="462"/>
      <c r="G4" s="462"/>
      <c r="H4" s="2"/>
      <c r="I4" s="2"/>
      <c r="J4" s="2"/>
      <c r="K4" s="2"/>
      <c r="L4" s="2"/>
      <c r="M4" s="2"/>
    </row>
    <row r="5" spans="1:45">
      <c r="H5" s="2"/>
      <c r="I5" s="2"/>
      <c r="J5" s="2"/>
      <c r="K5" s="2"/>
      <c r="L5" s="2"/>
      <c r="M5" s="2"/>
    </row>
    <row r="6" spans="1:45">
      <c r="A6" s="460" t="s">
        <v>172</v>
      </c>
      <c r="B6" s="460"/>
      <c r="C6" s="460"/>
      <c r="D6" s="460"/>
      <c r="E6" s="460"/>
      <c r="F6" s="460"/>
      <c r="G6" s="460"/>
      <c r="H6" s="96"/>
      <c r="I6" s="96"/>
      <c r="J6" s="96"/>
      <c r="K6" s="96"/>
      <c r="L6" s="96"/>
      <c r="M6" s="96"/>
      <c r="N6" s="96"/>
      <c r="O6" s="96"/>
      <c r="P6" s="96"/>
      <c r="Q6" s="96"/>
      <c r="R6" s="96"/>
      <c r="S6" s="96"/>
      <c r="T6" s="96"/>
      <c r="U6" s="96"/>
      <c r="V6" s="96"/>
      <c r="W6" s="96"/>
      <c r="X6" s="96"/>
      <c r="Y6" s="96"/>
      <c r="Z6" s="96"/>
      <c r="AA6" s="96"/>
      <c r="AB6" s="96"/>
      <c r="AC6" s="96"/>
      <c r="AD6" s="96"/>
      <c r="AE6" s="96"/>
      <c r="AF6" s="96"/>
      <c r="AG6" s="96"/>
      <c r="AH6" s="96"/>
      <c r="AI6" s="96"/>
      <c r="AJ6" s="96"/>
      <c r="AK6" s="96"/>
      <c r="AL6" s="96"/>
      <c r="AM6" s="96"/>
      <c r="AN6" s="96"/>
      <c r="AO6" s="96"/>
      <c r="AP6" s="96"/>
      <c r="AQ6" s="96"/>
      <c r="AR6" s="96"/>
      <c r="AS6" s="96"/>
    </row>
    <row r="7" spans="1:45">
      <c r="A7" s="460" t="s">
        <v>306</v>
      </c>
      <c r="B7" s="460"/>
      <c r="C7" s="460"/>
      <c r="D7" s="460"/>
      <c r="E7" s="460"/>
      <c r="F7" s="460"/>
      <c r="G7" s="46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90"/>
      <c r="AL7" s="90"/>
      <c r="AM7" s="90"/>
      <c r="AN7" s="90"/>
      <c r="AO7" s="90"/>
      <c r="AP7" s="90"/>
      <c r="AQ7" s="90"/>
      <c r="AR7" s="90"/>
      <c r="AS7" s="90"/>
    </row>
    <row r="8" spans="1:45">
      <c r="A8" s="137"/>
      <c r="B8" s="137"/>
      <c r="C8" s="137"/>
      <c r="D8" s="137"/>
      <c r="E8" s="137"/>
      <c r="F8" s="307"/>
      <c r="G8" s="137"/>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row>
    <row r="9" spans="1:45">
      <c r="A9" s="440" t="s">
        <v>53</v>
      </c>
      <c r="B9" s="440"/>
      <c r="C9" s="440"/>
      <c r="D9" s="440"/>
      <c r="E9" s="440"/>
      <c r="F9" s="440"/>
      <c r="G9" s="440"/>
      <c r="H9" s="2"/>
      <c r="I9" s="2"/>
      <c r="J9" s="2"/>
      <c r="K9" s="2"/>
      <c r="L9" s="2"/>
      <c r="M9" s="2"/>
    </row>
    <row r="10" spans="1:45">
      <c r="A10" s="97"/>
      <c r="B10" s="97"/>
      <c r="C10" s="97"/>
      <c r="D10" s="97"/>
      <c r="E10" s="97"/>
      <c r="F10" s="308"/>
      <c r="G10" s="97"/>
      <c r="H10" s="2"/>
      <c r="I10" s="2"/>
      <c r="J10" s="2"/>
      <c r="K10" s="2"/>
      <c r="L10" s="2"/>
      <c r="M10" s="2"/>
    </row>
    <row r="11" spans="1:45" ht="16.5" customHeight="1">
      <c r="A11" s="440" t="s">
        <v>633</v>
      </c>
      <c r="B11" s="440"/>
      <c r="C11" s="440"/>
      <c r="D11" s="440"/>
      <c r="E11" s="440"/>
      <c r="F11" s="440"/>
      <c r="G11" s="440"/>
      <c r="H11" s="94"/>
      <c r="I11" s="94"/>
      <c r="J11" s="94"/>
      <c r="K11" s="94"/>
      <c r="L11" s="94"/>
      <c r="M11" s="94"/>
      <c r="N11" s="94"/>
      <c r="O11" s="94"/>
      <c r="P11" s="94"/>
      <c r="Q11" s="94"/>
      <c r="R11" s="94"/>
      <c r="S11" s="94"/>
      <c r="T11" s="94"/>
      <c r="U11" s="94"/>
      <c r="V11" s="94"/>
      <c r="W11" s="94"/>
      <c r="X11" s="94"/>
      <c r="Y11" s="94"/>
      <c r="Z11" s="94"/>
      <c r="AA11" s="94"/>
      <c r="AB11" s="94"/>
      <c r="AC11" s="94"/>
      <c r="AD11" s="94"/>
      <c r="AE11" s="94"/>
      <c r="AF11" s="94"/>
      <c r="AG11" s="94"/>
      <c r="AH11" s="94"/>
      <c r="AI11" s="94"/>
      <c r="AJ11" s="94"/>
      <c r="AK11" s="94"/>
      <c r="AL11" s="94"/>
      <c r="AM11" s="94"/>
      <c r="AN11" s="94"/>
      <c r="AO11" s="94"/>
      <c r="AP11" s="94"/>
      <c r="AQ11" s="94"/>
      <c r="AR11" s="94"/>
      <c r="AS11" s="94"/>
    </row>
    <row r="12" spans="1:45" ht="16.5" customHeight="1">
      <c r="A12" s="440" t="s">
        <v>632</v>
      </c>
      <c r="B12" s="440"/>
      <c r="C12" s="440"/>
      <c r="D12" s="440"/>
      <c r="E12" s="440"/>
      <c r="F12" s="440"/>
      <c r="G12" s="440"/>
      <c r="H12" s="94"/>
      <c r="I12" s="94"/>
      <c r="J12" s="94"/>
      <c r="K12" s="94"/>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4"/>
      <c r="AK12" s="94"/>
      <c r="AL12" s="94"/>
      <c r="AM12" s="94"/>
      <c r="AN12" s="94"/>
      <c r="AO12" s="94"/>
      <c r="AP12" s="94"/>
      <c r="AQ12" s="94"/>
      <c r="AR12" s="94"/>
      <c r="AS12" s="94"/>
    </row>
    <row r="13" spans="1:45" ht="18" customHeight="1">
      <c r="A13" s="463" t="s">
        <v>309</v>
      </c>
      <c r="B13" s="463"/>
      <c r="C13" s="463"/>
      <c r="D13" s="463"/>
      <c r="E13" s="463"/>
      <c r="F13" s="463"/>
      <c r="G13" s="463"/>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4"/>
      <c r="AL13" s="94"/>
      <c r="AM13" s="94"/>
      <c r="AN13" s="94"/>
      <c r="AO13" s="94"/>
      <c r="AP13" s="94"/>
      <c r="AQ13" s="94"/>
      <c r="AR13" s="94"/>
      <c r="AS13" s="94"/>
    </row>
    <row r="14" spans="1:45">
      <c r="A14" s="437"/>
      <c r="B14" s="437"/>
      <c r="C14" s="437"/>
      <c r="D14" s="437"/>
      <c r="E14" s="437"/>
      <c r="F14" s="437"/>
      <c r="G14" s="13"/>
      <c r="H14" s="13"/>
      <c r="I14" s="13"/>
      <c r="J14" s="13"/>
      <c r="K14" s="13"/>
      <c r="L14" s="13"/>
      <c r="M14" s="13"/>
      <c r="N14" s="13"/>
      <c r="O14" s="13"/>
      <c r="P14" s="2"/>
      <c r="Q14" s="2"/>
      <c r="R14" s="2"/>
      <c r="S14" s="2"/>
      <c r="T14" s="2"/>
      <c r="U14" s="2"/>
      <c r="V14" s="2"/>
      <c r="W14" s="2"/>
      <c r="X14" s="2"/>
      <c r="Y14" s="2"/>
      <c r="Z14" s="2"/>
      <c r="AA14" s="2"/>
      <c r="AB14" s="2"/>
      <c r="AC14" s="2"/>
      <c r="AD14" s="2"/>
      <c r="AE14" s="2"/>
      <c r="AF14" s="2"/>
      <c r="AG14" s="2"/>
      <c r="AH14" s="2"/>
      <c r="AI14" s="2"/>
      <c r="AJ14" s="2"/>
      <c r="AK14" s="2"/>
    </row>
    <row r="15" spans="1:45" ht="53.25" customHeight="1">
      <c r="A15" s="431" t="s">
        <v>173</v>
      </c>
      <c r="B15" s="426" t="s">
        <v>31</v>
      </c>
      <c r="C15" s="426" t="s">
        <v>310</v>
      </c>
      <c r="D15" s="448" t="s">
        <v>147</v>
      </c>
      <c r="E15" s="449"/>
      <c r="F15" s="449"/>
      <c r="G15" s="416" t="s">
        <v>23</v>
      </c>
      <c r="H15" s="3"/>
      <c r="I15" s="3"/>
      <c r="J15" s="3"/>
      <c r="K15" s="3"/>
      <c r="L15" s="3"/>
      <c r="M15" s="3"/>
      <c r="N15" s="3"/>
      <c r="O15" s="3"/>
      <c r="P15" s="2"/>
      <c r="Q15" s="2"/>
      <c r="R15" s="2"/>
      <c r="S15" s="2"/>
      <c r="T15" s="2"/>
      <c r="U15" s="2"/>
      <c r="V15" s="2"/>
      <c r="W15" s="2"/>
      <c r="X15" s="2"/>
      <c r="Y15" s="2"/>
      <c r="Z15" s="2"/>
      <c r="AA15" s="2"/>
      <c r="AB15" s="2"/>
      <c r="AC15" s="2"/>
      <c r="AD15" s="2"/>
      <c r="AE15" s="2"/>
      <c r="AF15" s="2"/>
      <c r="AG15" s="2"/>
      <c r="AH15" s="2"/>
      <c r="AI15" s="2"/>
      <c r="AJ15" s="2"/>
      <c r="AK15" s="2"/>
    </row>
    <row r="16" spans="1:45" ht="18" customHeight="1">
      <c r="A16" s="432"/>
      <c r="B16" s="426"/>
      <c r="C16" s="426"/>
      <c r="D16" s="453"/>
      <c r="E16" s="454"/>
      <c r="F16" s="454"/>
      <c r="G16" s="416"/>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row>
    <row r="17" spans="1:37" ht="59.25" customHeight="1">
      <c r="A17" s="432"/>
      <c r="B17" s="426"/>
      <c r="C17" s="426"/>
      <c r="D17" s="426" t="s">
        <v>58</v>
      </c>
      <c r="E17" s="426"/>
      <c r="F17" s="426"/>
      <c r="G17" s="416"/>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row>
    <row r="18" spans="1:37" ht="141.75" customHeight="1">
      <c r="A18" s="433"/>
      <c r="B18" s="426"/>
      <c r="C18" s="426"/>
      <c r="D18" s="214" t="s">
        <v>734</v>
      </c>
      <c r="E18" s="214" t="s">
        <v>735</v>
      </c>
      <c r="F18" s="309" t="s">
        <v>913</v>
      </c>
      <c r="G18" s="416"/>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row>
    <row r="19" spans="1:37">
      <c r="A19" s="78">
        <v>1</v>
      </c>
      <c r="B19" s="78">
        <v>2</v>
      </c>
      <c r="C19" s="78">
        <v>3</v>
      </c>
      <c r="D19" s="91" t="s">
        <v>106</v>
      </c>
      <c r="E19" s="91" t="s">
        <v>107</v>
      </c>
      <c r="F19" s="310" t="s">
        <v>108</v>
      </c>
      <c r="G19" s="91" t="s">
        <v>97</v>
      </c>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row>
    <row r="20" spans="1:37">
      <c r="A20" s="172"/>
      <c r="B20" s="170" t="s">
        <v>642</v>
      </c>
      <c r="C20" s="285" t="s">
        <v>869</v>
      </c>
      <c r="D20" s="21" t="str">
        <f>'1.2018'!L20</f>
        <v xml:space="preserve">нд </v>
      </c>
      <c r="E20" s="21" t="str">
        <f>'1.2018'!N20</f>
        <v xml:space="preserve">нд </v>
      </c>
      <c r="F20" s="311" t="str">
        <f>'1.2018'!P20</f>
        <v xml:space="preserve">нд </v>
      </c>
      <c r="G20" s="21"/>
    </row>
    <row r="21" spans="1:37" ht="47.25">
      <c r="A21" s="176" t="s">
        <v>504</v>
      </c>
      <c r="B21" s="177" t="s">
        <v>681</v>
      </c>
      <c r="C21" s="305" t="s">
        <v>869</v>
      </c>
      <c r="D21" s="21" t="str">
        <f>'1.2018'!L21</f>
        <v xml:space="preserve">нд </v>
      </c>
      <c r="E21" s="21" t="str">
        <f>'1.2018'!N21</f>
        <v xml:space="preserve">нд </v>
      </c>
      <c r="F21" s="311" t="str">
        <f>'1.2018'!P21</f>
        <v xml:space="preserve">нд </v>
      </c>
    </row>
    <row r="22" spans="1:37" ht="63">
      <c r="A22" s="176" t="s">
        <v>510</v>
      </c>
      <c r="B22" s="177" t="s">
        <v>682</v>
      </c>
      <c r="C22" s="305" t="s">
        <v>869</v>
      </c>
      <c r="D22" s="21" t="str">
        <f>'1.2018'!L22</f>
        <v xml:space="preserve">нд </v>
      </c>
      <c r="E22" s="21" t="str">
        <f>'1.2018'!N22</f>
        <v xml:space="preserve">нд </v>
      </c>
      <c r="F22" s="311" t="str">
        <f>'1.2018'!P22</f>
        <v xml:space="preserve">нд </v>
      </c>
    </row>
    <row r="23" spans="1:37" ht="47.25">
      <c r="A23" s="176" t="s">
        <v>560</v>
      </c>
      <c r="B23" s="177" t="s">
        <v>683</v>
      </c>
      <c r="C23" s="305" t="s">
        <v>869</v>
      </c>
      <c r="D23" s="21" t="str">
        <f>'1.2018'!L23</f>
        <v xml:space="preserve">нд </v>
      </c>
      <c r="E23" s="21" t="str">
        <f>'1.2018'!N23</f>
        <v xml:space="preserve">нд </v>
      </c>
      <c r="F23" s="311" t="str">
        <f>'1.2018'!P23</f>
        <v xml:space="preserve">нд </v>
      </c>
    </row>
    <row r="24" spans="1:37" ht="47.25">
      <c r="A24" s="69" t="s">
        <v>753</v>
      </c>
      <c r="B24" s="185" t="s">
        <v>688</v>
      </c>
      <c r="C24" s="217" t="s">
        <v>764</v>
      </c>
      <c r="D24" s="21">
        <f>'1.2018'!L24</f>
        <v>2.2999999999999998</v>
      </c>
      <c r="E24" s="21" t="str">
        <f>'1.2018'!N24</f>
        <v xml:space="preserve">нд </v>
      </c>
      <c r="F24" s="311">
        <f>'1.2018'!P24</f>
        <v>1</v>
      </c>
    </row>
    <row r="25" spans="1:37" ht="47.25">
      <c r="A25" s="69" t="s">
        <v>754</v>
      </c>
      <c r="B25" s="185" t="s">
        <v>689</v>
      </c>
      <c r="C25" s="217" t="s">
        <v>765</v>
      </c>
      <c r="D25" s="21">
        <f>'1.2018'!L25</f>
        <v>0.76</v>
      </c>
      <c r="E25" s="21" t="str">
        <f>'1.2018'!N25</f>
        <v xml:space="preserve">нд </v>
      </c>
      <c r="F25" s="311">
        <f>'1.2018'!P25</f>
        <v>1</v>
      </c>
    </row>
    <row r="26" spans="1:37" ht="47.25">
      <c r="A26" s="69" t="s">
        <v>755</v>
      </c>
      <c r="B26" s="185" t="s">
        <v>690</v>
      </c>
      <c r="C26" s="217" t="s">
        <v>766</v>
      </c>
      <c r="D26" s="21">
        <f>'1.2018'!L26</f>
        <v>0.48</v>
      </c>
      <c r="E26" s="21" t="str">
        <f>'1.2018'!N26</f>
        <v xml:space="preserve">нд </v>
      </c>
      <c r="F26" s="311">
        <f>'1.2018'!P26</f>
        <v>1</v>
      </c>
    </row>
    <row r="27" spans="1:37" ht="47.25">
      <c r="A27" s="69" t="s">
        <v>756</v>
      </c>
      <c r="B27" s="185" t="s">
        <v>691</v>
      </c>
      <c r="C27" s="217" t="s">
        <v>767</v>
      </c>
      <c r="D27" s="21">
        <f>'1.2018'!L27</f>
        <v>0.96</v>
      </c>
      <c r="E27" s="21" t="str">
        <f>'1.2018'!N27</f>
        <v xml:space="preserve">нд </v>
      </c>
      <c r="F27" s="311">
        <f>'1.2018'!P27</f>
        <v>1</v>
      </c>
    </row>
    <row r="28" spans="1:37" ht="47.25">
      <c r="A28" s="69" t="s">
        <v>757</v>
      </c>
      <c r="B28" s="185" t="s">
        <v>692</v>
      </c>
      <c r="C28" s="217" t="s">
        <v>768</v>
      </c>
      <c r="D28" s="21">
        <f>'1.2018'!L28</f>
        <v>1.9</v>
      </c>
      <c r="E28" s="21" t="str">
        <f>'1.2018'!N28</f>
        <v xml:space="preserve">нд </v>
      </c>
      <c r="F28" s="311">
        <f>'1.2018'!P28</f>
        <v>1</v>
      </c>
    </row>
    <row r="29" spans="1:37" ht="63">
      <c r="A29" s="69" t="s">
        <v>758</v>
      </c>
      <c r="B29" s="186" t="s">
        <v>693</v>
      </c>
      <c r="C29" s="217" t="s">
        <v>769</v>
      </c>
      <c r="D29" s="21">
        <f>'1.2018'!L29</f>
        <v>5.9</v>
      </c>
      <c r="E29" s="21" t="str">
        <f>'1.2018'!N29</f>
        <v xml:space="preserve">нд </v>
      </c>
      <c r="F29" s="311">
        <f>'1.2018'!P29</f>
        <v>1</v>
      </c>
    </row>
    <row r="30" spans="1:37" ht="47.25">
      <c r="A30" s="69" t="s">
        <v>759</v>
      </c>
      <c r="B30" s="186" t="s">
        <v>694</v>
      </c>
      <c r="C30" s="217" t="s">
        <v>770</v>
      </c>
      <c r="D30" s="21">
        <f>'1.2018'!L30</f>
        <v>1.2</v>
      </c>
      <c r="E30" s="21" t="str">
        <f>'1.2018'!N30</f>
        <v xml:space="preserve">нд </v>
      </c>
      <c r="F30" s="311">
        <f>'1.2018'!P30</f>
        <v>1</v>
      </c>
    </row>
    <row r="31" spans="1:37" ht="47.25">
      <c r="A31" s="69" t="s">
        <v>760</v>
      </c>
      <c r="B31" s="186" t="s">
        <v>695</v>
      </c>
      <c r="C31" s="217" t="s">
        <v>771</v>
      </c>
      <c r="D31" s="21">
        <f>'1.2018'!L31</f>
        <v>0.76</v>
      </c>
      <c r="E31" s="21" t="str">
        <f>'1.2018'!N31</f>
        <v xml:space="preserve">нд </v>
      </c>
      <c r="F31" s="311">
        <f>'1.2018'!P31</f>
        <v>1</v>
      </c>
    </row>
    <row r="32" spans="1:37" ht="47.25">
      <c r="A32" s="69" t="s">
        <v>761</v>
      </c>
      <c r="B32" s="186" t="s">
        <v>696</v>
      </c>
      <c r="C32" s="217" t="s">
        <v>772</v>
      </c>
      <c r="D32" s="21">
        <f>'1.2018'!L32</f>
        <v>1.2</v>
      </c>
      <c r="E32" s="21" t="str">
        <f>'1.2018'!N32</f>
        <v xml:space="preserve">нд </v>
      </c>
      <c r="F32" s="311">
        <f>'1.2018'!P32</f>
        <v>1</v>
      </c>
    </row>
    <row r="33" spans="1:6" ht="47.25">
      <c r="A33" s="69" t="s">
        <v>762</v>
      </c>
      <c r="B33" s="186" t="s">
        <v>698</v>
      </c>
      <c r="C33" s="217" t="s">
        <v>773</v>
      </c>
      <c r="D33" s="21">
        <f>'1.2018'!L33</f>
        <v>6.8</v>
      </c>
      <c r="E33" s="21" t="str">
        <f>'1.2018'!N33</f>
        <v xml:space="preserve">нд </v>
      </c>
      <c r="F33" s="311">
        <f>'1.2018'!P33</f>
        <v>1</v>
      </c>
    </row>
    <row r="34" spans="1:6" ht="47.25">
      <c r="A34" s="69" t="s">
        <v>763</v>
      </c>
      <c r="B34" s="187" t="s">
        <v>697</v>
      </c>
      <c r="C34" s="217" t="s">
        <v>774</v>
      </c>
      <c r="D34" s="21">
        <f>'1.2018'!L34</f>
        <v>0.4</v>
      </c>
      <c r="E34" s="21" t="str">
        <f>'1.2018'!N34</f>
        <v xml:space="preserve">нд </v>
      </c>
      <c r="F34" s="311">
        <f>'1.2018'!P34</f>
        <v>1</v>
      </c>
    </row>
    <row r="35" spans="1:6" ht="47.25">
      <c r="A35" s="176" t="s">
        <v>511</v>
      </c>
      <c r="B35" s="177" t="s">
        <v>685</v>
      </c>
      <c r="C35" s="305" t="s">
        <v>869</v>
      </c>
      <c r="D35" s="21" t="str">
        <f>'1.2018'!L35</f>
        <v xml:space="preserve">нд </v>
      </c>
      <c r="E35" s="21" t="str">
        <f>'1.2018'!N35</f>
        <v xml:space="preserve">нд </v>
      </c>
      <c r="F35" s="311" t="str">
        <f>'1.2018'!P35</f>
        <v xml:space="preserve">нд </v>
      </c>
    </row>
    <row r="36" spans="1:6" ht="47.25">
      <c r="A36" s="176" t="s">
        <v>567</v>
      </c>
      <c r="B36" s="177" t="s">
        <v>684</v>
      </c>
      <c r="C36" s="305" t="s">
        <v>869</v>
      </c>
      <c r="D36" s="21" t="str">
        <f>'1.2018'!L36</f>
        <v xml:space="preserve">нд </v>
      </c>
      <c r="E36" s="21" t="str">
        <f>'1.2018'!N36</f>
        <v xml:space="preserve">нд </v>
      </c>
      <c r="F36" s="311" t="str">
        <f>'1.2018'!P36</f>
        <v xml:space="preserve">нд </v>
      </c>
    </row>
    <row r="37" spans="1:6" ht="78.75">
      <c r="A37" s="29" t="s">
        <v>776</v>
      </c>
      <c r="B37" s="153" t="s">
        <v>699</v>
      </c>
      <c r="C37" s="217" t="s">
        <v>775</v>
      </c>
      <c r="D37" s="21" t="str">
        <f>'1.2018'!L37</f>
        <v xml:space="preserve">нд </v>
      </c>
      <c r="E37" s="21" t="str">
        <f>'1.2018'!N37</f>
        <v xml:space="preserve">нд </v>
      </c>
      <c r="F37" s="311" t="str">
        <f>'1.2018'!P37</f>
        <v xml:space="preserve">нд </v>
      </c>
    </row>
    <row r="38" spans="1:6" ht="13.5" customHeight="1">
      <c r="A38" s="174"/>
      <c r="B38" s="188" t="s">
        <v>654</v>
      </c>
      <c r="C38" s="285" t="s">
        <v>869</v>
      </c>
      <c r="D38" s="21" t="str">
        <f>'1.2018'!L38</f>
        <v xml:space="preserve">нд </v>
      </c>
      <c r="E38" s="21" t="str">
        <f>'1.2018'!N38</f>
        <v xml:space="preserve">нд </v>
      </c>
      <c r="F38" s="311" t="str">
        <f>'1.2018'!P38</f>
        <v xml:space="preserve">нд </v>
      </c>
    </row>
    <row r="39" spans="1:6" ht="47.25">
      <c r="A39" s="176" t="s">
        <v>504</v>
      </c>
      <c r="B39" s="177" t="s">
        <v>681</v>
      </c>
      <c r="C39" s="305" t="s">
        <v>869</v>
      </c>
      <c r="D39" s="21" t="str">
        <f>'1.2018'!L39</f>
        <v xml:space="preserve">нд </v>
      </c>
      <c r="E39" s="21" t="str">
        <f>'1.2018'!N39</f>
        <v xml:space="preserve">нд </v>
      </c>
      <c r="F39" s="311" t="str">
        <f>'1.2018'!P39</f>
        <v xml:space="preserve">нд </v>
      </c>
    </row>
    <row r="40" spans="1:6" ht="78.75">
      <c r="A40" s="176" t="s">
        <v>509</v>
      </c>
      <c r="B40" s="177" t="s">
        <v>686</v>
      </c>
      <c r="C40" s="305" t="s">
        <v>869</v>
      </c>
      <c r="D40" s="21" t="str">
        <f>'1.2018'!L40</f>
        <v xml:space="preserve">нд </v>
      </c>
      <c r="E40" s="21" t="str">
        <f>'1.2018'!N40</f>
        <v xml:space="preserve">нд </v>
      </c>
      <c r="F40" s="311" t="str">
        <f>'1.2018'!P40</f>
        <v xml:space="preserve">нд </v>
      </c>
    </row>
    <row r="41" spans="1:6" ht="78.75">
      <c r="A41" s="176" t="s">
        <v>557</v>
      </c>
      <c r="B41" s="177" t="s">
        <v>687</v>
      </c>
      <c r="C41" s="305" t="s">
        <v>869</v>
      </c>
      <c r="D41" s="21" t="str">
        <f>'1.2018'!L41</f>
        <v xml:space="preserve">нд </v>
      </c>
      <c r="E41" s="21" t="str">
        <f>'1.2018'!N41</f>
        <v xml:space="preserve">нд </v>
      </c>
      <c r="F41" s="311" t="str">
        <f>'1.2018'!P41</f>
        <v xml:space="preserve">нд </v>
      </c>
    </row>
    <row r="42" spans="1:6" ht="94.5">
      <c r="A42" s="29" t="s">
        <v>777</v>
      </c>
      <c r="B42" s="182" t="s">
        <v>726</v>
      </c>
      <c r="C42" s="217" t="s">
        <v>779</v>
      </c>
      <c r="D42" s="21" t="str">
        <f>'1.2018'!L42</f>
        <v xml:space="preserve">нд </v>
      </c>
      <c r="E42" s="21">
        <f>'1.2018'!N42</f>
        <v>1</v>
      </c>
      <c r="F42" s="311" t="str">
        <f>'1.2018'!P42</f>
        <v xml:space="preserve">нд </v>
      </c>
    </row>
    <row r="43" spans="1:6" ht="63">
      <c r="A43" s="29" t="s">
        <v>778</v>
      </c>
      <c r="B43" s="183" t="s">
        <v>727</v>
      </c>
      <c r="C43" s="217" t="s">
        <v>780</v>
      </c>
      <c r="D43" s="21" t="str">
        <f>'1.2018'!L43</f>
        <v xml:space="preserve">нд </v>
      </c>
      <c r="E43" s="21" t="str">
        <f>'1.2018'!N43</f>
        <v xml:space="preserve">нд </v>
      </c>
      <c r="F43" s="311" t="str">
        <f>'1.2018'!P43</f>
        <v xml:space="preserve">нд </v>
      </c>
    </row>
    <row r="44" spans="1:6" ht="63">
      <c r="A44" s="176" t="s">
        <v>510</v>
      </c>
      <c r="B44" s="177" t="s">
        <v>682</v>
      </c>
      <c r="C44" s="305" t="s">
        <v>869</v>
      </c>
      <c r="D44" s="21" t="str">
        <f>'1.2018'!L44</f>
        <v xml:space="preserve">нд </v>
      </c>
      <c r="E44" s="21" t="str">
        <f>'1.2018'!N44</f>
        <v xml:space="preserve">нд </v>
      </c>
      <c r="F44" s="311" t="str">
        <f>'1.2018'!P44</f>
        <v xml:space="preserve">нд </v>
      </c>
    </row>
    <row r="45" spans="1:6" ht="47.25">
      <c r="A45" s="176" t="s">
        <v>560</v>
      </c>
      <c r="B45" s="177" t="s">
        <v>683</v>
      </c>
      <c r="C45" s="305" t="s">
        <v>869</v>
      </c>
      <c r="D45" s="21" t="str">
        <f>'1.2018'!L45</f>
        <v xml:space="preserve">нд </v>
      </c>
      <c r="E45" s="21" t="str">
        <f>'1.2018'!N45</f>
        <v xml:space="preserve">нд </v>
      </c>
      <c r="F45" s="311" t="str">
        <f>'1.2018'!P45</f>
        <v xml:space="preserve">нд </v>
      </c>
    </row>
    <row r="46" spans="1:6" ht="47.25">
      <c r="A46" s="29" t="s">
        <v>753</v>
      </c>
      <c r="B46" s="167" t="s">
        <v>700</v>
      </c>
      <c r="C46" s="217" t="s">
        <v>781</v>
      </c>
      <c r="D46" s="21">
        <f>'1.2018'!L46</f>
        <v>7.5</v>
      </c>
      <c r="E46" s="21" t="str">
        <f>'1.2018'!N46</f>
        <v xml:space="preserve">нд </v>
      </c>
      <c r="F46" s="311">
        <f>'1.2018'!P46</f>
        <v>1</v>
      </c>
    </row>
    <row r="47" spans="1:6" ht="47.25">
      <c r="A47" s="29" t="s">
        <v>754</v>
      </c>
      <c r="B47" s="168" t="s">
        <v>701</v>
      </c>
      <c r="C47" s="217" t="s">
        <v>782</v>
      </c>
      <c r="D47" s="21">
        <f>'1.2018'!L47</f>
        <v>5.0599999999999996</v>
      </c>
      <c r="E47" s="21" t="str">
        <f>'1.2018'!N47</f>
        <v xml:space="preserve">нд </v>
      </c>
      <c r="F47" s="311">
        <f>'1.2018'!P47</f>
        <v>1</v>
      </c>
    </row>
    <row r="48" spans="1:6" ht="47.25">
      <c r="A48" s="29" t="s">
        <v>755</v>
      </c>
      <c r="B48" s="168" t="s">
        <v>702</v>
      </c>
      <c r="C48" s="217" t="s">
        <v>783</v>
      </c>
      <c r="D48" s="21">
        <f>'1.2018'!L48</f>
        <v>3.7</v>
      </c>
      <c r="E48" s="21" t="str">
        <f>'1.2018'!N48</f>
        <v xml:space="preserve">нд </v>
      </c>
      <c r="F48" s="311">
        <f>'1.2018'!P48</f>
        <v>1</v>
      </c>
    </row>
    <row r="49" spans="1:6">
      <c r="A49" s="174"/>
      <c r="B49" s="189" t="s">
        <v>658</v>
      </c>
      <c r="C49" s="285" t="s">
        <v>869</v>
      </c>
      <c r="D49" s="21" t="str">
        <f>'1.2018'!L49</f>
        <v xml:space="preserve">нд </v>
      </c>
      <c r="E49" s="21" t="str">
        <f>'1.2018'!N49</f>
        <v xml:space="preserve">нд </v>
      </c>
      <c r="F49" s="311" t="str">
        <f>'1.2018'!P49</f>
        <v xml:space="preserve">нд </v>
      </c>
    </row>
    <row r="50" spans="1:6" ht="47.25">
      <c r="A50" s="176" t="s">
        <v>504</v>
      </c>
      <c r="B50" s="177" t="s">
        <v>681</v>
      </c>
      <c r="C50" s="305" t="s">
        <v>869</v>
      </c>
      <c r="D50" s="21" t="str">
        <f>'1.2018'!L50</f>
        <v xml:space="preserve">нд </v>
      </c>
      <c r="E50" s="21" t="str">
        <f>'1.2018'!N50</f>
        <v xml:space="preserve">нд </v>
      </c>
      <c r="F50" s="311" t="str">
        <f>'1.2018'!P50</f>
        <v xml:space="preserve">нд </v>
      </c>
    </row>
    <row r="51" spans="1:6" ht="78.75">
      <c r="A51" s="176" t="s">
        <v>509</v>
      </c>
      <c r="B51" s="177" t="s">
        <v>686</v>
      </c>
      <c r="C51" s="305" t="s">
        <v>869</v>
      </c>
      <c r="D51" s="21" t="str">
        <f>'1.2018'!L51</f>
        <v xml:space="preserve">нд </v>
      </c>
      <c r="E51" s="21" t="str">
        <f>'1.2018'!N51</f>
        <v xml:space="preserve">нд </v>
      </c>
      <c r="F51" s="311" t="str">
        <f>'1.2018'!P51</f>
        <v xml:space="preserve">нд </v>
      </c>
    </row>
    <row r="52" spans="1:6" ht="78.75">
      <c r="A52" s="176" t="s">
        <v>557</v>
      </c>
      <c r="B52" s="177" t="s">
        <v>687</v>
      </c>
      <c r="C52" s="305" t="s">
        <v>869</v>
      </c>
      <c r="D52" s="21" t="str">
        <f>'1.2018'!L52</f>
        <v xml:space="preserve">нд </v>
      </c>
      <c r="E52" s="21" t="str">
        <f>'1.2018'!N52</f>
        <v xml:space="preserve">нд </v>
      </c>
      <c r="F52" s="311" t="str">
        <f>'1.2018'!P52</f>
        <v xml:space="preserve">нд </v>
      </c>
    </row>
    <row r="53" spans="1:6" ht="63">
      <c r="A53" s="190" t="s">
        <v>777</v>
      </c>
      <c r="B53" s="182" t="s">
        <v>720</v>
      </c>
      <c r="C53" s="217" t="s">
        <v>784</v>
      </c>
      <c r="D53" s="21" t="str">
        <f>'1.2018'!L53</f>
        <v xml:space="preserve">нд </v>
      </c>
      <c r="E53" s="21" t="str">
        <f>'1.2018'!N53</f>
        <v xml:space="preserve">нд </v>
      </c>
      <c r="F53" s="311" t="str">
        <f>'1.2018'!P53</f>
        <v xml:space="preserve">нд </v>
      </c>
    </row>
    <row r="54" spans="1:6" ht="63">
      <c r="A54" s="176" t="s">
        <v>510</v>
      </c>
      <c r="B54" s="177" t="s">
        <v>682</v>
      </c>
      <c r="C54" s="305" t="s">
        <v>869</v>
      </c>
      <c r="D54" s="21" t="str">
        <f>'1.2018'!L54</f>
        <v xml:space="preserve">нд </v>
      </c>
      <c r="E54" s="21" t="str">
        <f>'1.2018'!N54</f>
        <v xml:space="preserve">нд </v>
      </c>
      <c r="F54" s="311" t="str">
        <f>'1.2018'!P54</f>
        <v xml:space="preserve">нд </v>
      </c>
    </row>
    <row r="55" spans="1:6" ht="47.25">
      <c r="A55" s="176" t="s">
        <v>560</v>
      </c>
      <c r="B55" s="177" t="s">
        <v>683</v>
      </c>
      <c r="C55" s="305" t="s">
        <v>869</v>
      </c>
      <c r="D55" s="21" t="str">
        <f>'1.2018'!L55</f>
        <v xml:space="preserve">нд </v>
      </c>
      <c r="E55" s="21" t="str">
        <f>'1.2018'!N55</f>
        <v xml:space="preserve">нд </v>
      </c>
      <c r="F55" s="311" t="str">
        <f>'1.2018'!P55</f>
        <v xml:space="preserve">нд </v>
      </c>
    </row>
    <row r="56" spans="1:6" ht="47.25">
      <c r="A56" s="29" t="s">
        <v>753</v>
      </c>
      <c r="B56" s="185" t="s">
        <v>703</v>
      </c>
      <c r="C56" s="217" t="s">
        <v>785</v>
      </c>
      <c r="D56" s="21">
        <f>'1.2018'!L56</f>
        <v>1</v>
      </c>
      <c r="E56" s="21" t="str">
        <f>'1.2018'!N56</f>
        <v xml:space="preserve">нд </v>
      </c>
      <c r="F56" s="311">
        <f>'1.2018'!P56</f>
        <v>1</v>
      </c>
    </row>
    <row r="57" spans="1:6" ht="63">
      <c r="A57" s="29" t="s">
        <v>754</v>
      </c>
      <c r="B57" s="169" t="s">
        <v>705</v>
      </c>
      <c r="C57" s="217" t="s">
        <v>786</v>
      </c>
      <c r="D57" s="21">
        <f>'1.2018'!L57</f>
        <v>1.2</v>
      </c>
      <c r="E57" s="21" t="str">
        <f>'1.2018'!N57</f>
        <v xml:space="preserve">нд </v>
      </c>
      <c r="F57" s="311">
        <f>'1.2018'!P57</f>
        <v>1</v>
      </c>
    </row>
    <row r="58" spans="1:6" ht="63">
      <c r="A58" s="29" t="s">
        <v>755</v>
      </c>
      <c r="B58" s="169" t="s">
        <v>704</v>
      </c>
      <c r="C58" s="217" t="s">
        <v>787</v>
      </c>
      <c r="D58" s="21">
        <f>'1.2018'!L58</f>
        <v>2.1</v>
      </c>
      <c r="E58" s="21" t="str">
        <f>'1.2018'!N58</f>
        <v xml:space="preserve">нд </v>
      </c>
      <c r="F58" s="311">
        <f>'1.2018'!P58</f>
        <v>1</v>
      </c>
    </row>
    <row r="59" spans="1:6" ht="47.25">
      <c r="A59" s="29" t="s">
        <v>756</v>
      </c>
      <c r="B59" s="185" t="s">
        <v>706</v>
      </c>
      <c r="C59" s="217" t="s">
        <v>788</v>
      </c>
      <c r="D59" s="21">
        <f>'1.2018'!L59</f>
        <v>0.35</v>
      </c>
      <c r="E59" s="21" t="str">
        <f>'1.2018'!N59</f>
        <v xml:space="preserve">нд </v>
      </c>
      <c r="F59" s="311">
        <f>'1.2018'!P59</f>
        <v>1</v>
      </c>
    </row>
    <row r="60" spans="1:6">
      <c r="A60" s="174"/>
      <c r="B60" s="191" t="s">
        <v>663</v>
      </c>
      <c r="C60" s="285" t="s">
        <v>869</v>
      </c>
      <c r="D60" s="21" t="str">
        <f>'1.2018'!L60</f>
        <v xml:space="preserve">нд </v>
      </c>
      <c r="E60" s="21" t="str">
        <f>'1.2018'!N60</f>
        <v xml:space="preserve">нд </v>
      </c>
      <c r="F60" s="311" t="str">
        <f>'1.2018'!P60</f>
        <v xml:space="preserve">нд </v>
      </c>
    </row>
    <row r="61" spans="1:6" ht="47.25">
      <c r="A61" s="176" t="s">
        <v>504</v>
      </c>
      <c r="B61" s="177" t="s">
        <v>681</v>
      </c>
      <c r="C61" s="305" t="s">
        <v>869</v>
      </c>
      <c r="D61" s="21" t="str">
        <f>'1.2018'!L61</f>
        <v xml:space="preserve">нд </v>
      </c>
      <c r="E61" s="21" t="str">
        <f>'1.2018'!N61</f>
        <v xml:space="preserve">нд </v>
      </c>
      <c r="F61" s="311" t="str">
        <f>'1.2018'!P61</f>
        <v xml:space="preserve">нд </v>
      </c>
    </row>
    <row r="62" spans="1:6" ht="63">
      <c r="A62" s="176" t="s">
        <v>510</v>
      </c>
      <c r="B62" s="177" t="s">
        <v>682</v>
      </c>
      <c r="C62" s="305" t="s">
        <v>869</v>
      </c>
      <c r="D62" s="21" t="str">
        <f>'1.2018'!L62</f>
        <v xml:space="preserve">нд </v>
      </c>
      <c r="E62" s="21" t="str">
        <f>'1.2018'!N62</f>
        <v xml:space="preserve">нд </v>
      </c>
      <c r="F62" s="311" t="str">
        <f>'1.2018'!P62</f>
        <v xml:space="preserve">нд </v>
      </c>
    </row>
    <row r="63" spans="1:6" ht="47.25">
      <c r="A63" s="176" t="s">
        <v>560</v>
      </c>
      <c r="B63" s="177" t="s">
        <v>683</v>
      </c>
      <c r="C63" s="305" t="s">
        <v>869</v>
      </c>
      <c r="D63" s="21" t="str">
        <f>'1.2018'!L63</f>
        <v xml:space="preserve">нд </v>
      </c>
      <c r="E63" s="21" t="str">
        <f>'1.2018'!N63</f>
        <v xml:space="preserve">нд </v>
      </c>
      <c r="F63" s="311" t="str">
        <f>'1.2018'!P63</f>
        <v xml:space="preserve">нд </v>
      </c>
    </row>
    <row r="64" spans="1:6" ht="47.25">
      <c r="A64" s="29" t="s">
        <v>753</v>
      </c>
      <c r="B64" s="186" t="s">
        <v>707</v>
      </c>
      <c r="C64" s="217" t="s">
        <v>789</v>
      </c>
      <c r="D64" s="21">
        <f>'1.2018'!L64</f>
        <v>2.76</v>
      </c>
      <c r="E64" s="21" t="str">
        <f>'1.2018'!N64</f>
        <v xml:space="preserve">нд </v>
      </c>
      <c r="F64" s="311">
        <f>'1.2018'!P64</f>
        <v>1</v>
      </c>
    </row>
    <row r="65" spans="1:6" ht="47.25">
      <c r="A65" s="29" t="s">
        <v>754</v>
      </c>
      <c r="B65" s="186" t="s">
        <v>708</v>
      </c>
      <c r="C65" s="217" t="s">
        <v>790</v>
      </c>
      <c r="D65" s="21">
        <f>'1.2018'!L65</f>
        <v>2.48</v>
      </c>
      <c r="E65" s="21" t="str">
        <f>'1.2018'!N65</f>
        <v xml:space="preserve">нд </v>
      </c>
      <c r="F65" s="311">
        <f>'1.2018'!P65</f>
        <v>1</v>
      </c>
    </row>
    <row r="66" spans="1:6" ht="47.25">
      <c r="A66" s="176" t="s">
        <v>511</v>
      </c>
      <c r="B66" s="177" t="s">
        <v>685</v>
      </c>
      <c r="C66" s="305" t="s">
        <v>869</v>
      </c>
      <c r="D66" s="21" t="str">
        <f>'1.2018'!L66</f>
        <v xml:space="preserve">нд </v>
      </c>
      <c r="E66" s="21" t="str">
        <f>'1.2018'!N66</f>
        <v xml:space="preserve">нд </v>
      </c>
      <c r="F66" s="311" t="str">
        <f>'1.2018'!P66</f>
        <v xml:space="preserve">нд </v>
      </c>
    </row>
    <row r="67" spans="1:6" ht="47.25">
      <c r="A67" s="176" t="s">
        <v>567</v>
      </c>
      <c r="B67" s="177" t="s">
        <v>684</v>
      </c>
      <c r="C67" s="305" t="s">
        <v>869</v>
      </c>
      <c r="D67" s="21" t="str">
        <f>'1.2018'!L67</f>
        <v xml:space="preserve">нд </v>
      </c>
      <c r="E67" s="21" t="str">
        <f>'1.2018'!N67</f>
        <v xml:space="preserve">нд </v>
      </c>
      <c r="F67" s="311" t="str">
        <f>'1.2018'!P67</f>
        <v xml:space="preserve">нд </v>
      </c>
    </row>
    <row r="68" spans="1:6" ht="78.75">
      <c r="A68" s="29" t="s">
        <v>776</v>
      </c>
      <c r="B68" s="186" t="s">
        <v>709</v>
      </c>
      <c r="C68" s="217" t="s">
        <v>790</v>
      </c>
      <c r="D68" s="21" t="str">
        <f>'1.2018'!L68</f>
        <v xml:space="preserve">нд </v>
      </c>
      <c r="E68" s="21" t="str">
        <f>'1.2018'!N68</f>
        <v xml:space="preserve">нд </v>
      </c>
      <c r="F68" s="311" t="str">
        <f>'1.2018'!P68</f>
        <v xml:space="preserve">нд </v>
      </c>
    </row>
    <row r="69" spans="1:6">
      <c r="A69" s="174"/>
      <c r="B69" s="175" t="s">
        <v>666</v>
      </c>
      <c r="C69" s="285" t="s">
        <v>869</v>
      </c>
      <c r="D69" s="21" t="str">
        <f>'1.2018'!L69</f>
        <v xml:space="preserve">нд </v>
      </c>
      <c r="E69" s="21" t="str">
        <f>'1.2018'!N69</f>
        <v xml:space="preserve">нд </v>
      </c>
      <c r="F69" s="311" t="str">
        <f>'1.2018'!P69</f>
        <v xml:space="preserve">нд </v>
      </c>
    </row>
    <row r="70" spans="1:6" ht="47.25">
      <c r="A70" s="176" t="s">
        <v>504</v>
      </c>
      <c r="B70" s="177" t="s">
        <v>681</v>
      </c>
      <c r="C70" s="305" t="s">
        <v>869</v>
      </c>
      <c r="D70" s="21" t="str">
        <f>'1.2018'!L70</f>
        <v xml:space="preserve">нд </v>
      </c>
      <c r="E70" s="21" t="str">
        <f>'1.2018'!N70</f>
        <v xml:space="preserve">нд </v>
      </c>
      <c r="F70" s="311" t="str">
        <f>'1.2018'!P70</f>
        <v xml:space="preserve">нд </v>
      </c>
    </row>
    <row r="71" spans="1:6" ht="78.75">
      <c r="A71" s="176" t="s">
        <v>509</v>
      </c>
      <c r="B71" s="177" t="s">
        <v>686</v>
      </c>
      <c r="C71" s="305" t="s">
        <v>869</v>
      </c>
      <c r="D71" s="21" t="str">
        <f>'1.2018'!L71</f>
        <v xml:space="preserve">нд </v>
      </c>
      <c r="E71" s="21" t="str">
        <f>'1.2018'!N71</f>
        <v xml:space="preserve">нд </v>
      </c>
      <c r="F71" s="311" t="str">
        <f>'1.2018'!P71</f>
        <v xml:space="preserve">нд </v>
      </c>
    </row>
    <row r="72" spans="1:6" ht="78.75">
      <c r="A72" s="176" t="s">
        <v>557</v>
      </c>
      <c r="B72" s="177" t="s">
        <v>687</v>
      </c>
      <c r="C72" s="305" t="s">
        <v>869</v>
      </c>
      <c r="D72" s="21" t="str">
        <f>'1.2018'!L72</f>
        <v xml:space="preserve">нд </v>
      </c>
      <c r="E72" s="21" t="str">
        <f>'1.2018'!N72</f>
        <v xml:space="preserve">нд </v>
      </c>
      <c r="F72" s="311" t="str">
        <f>'1.2018'!P72</f>
        <v xml:space="preserve">нд </v>
      </c>
    </row>
    <row r="73" spans="1:6" ht="63">
      <c r="A73" s="29" t="s">
        <v>777</v>
      </c>
      <c r="B73" s="169" t="s">
        <v>722</v>
      </c>
      <c r="C73" s="217" t="s">
        <v>791</v>
      </c>
      <c r="D73" s="21" t="str">
        <f>'1.2018'!L73</f>
        <v xml:space="preserve">нд </v>
      </c>
      <c r="E73" s="21" t="str">
        <f>'1.2018'!N73</f>
        <v xml:space="preserve">нд </v>
      </c>
      <c r="F73" s="311" t="str">
        <f>'1.2018'!P73</f>
        <v xml:space="preserve">нд </v>
      </c>
    </row>
    <row r="74" spans="1:6" ht="110.25">
      <c r="A74" s="29" t="s">
        <v>778</v>
      </c>
      <c r="B74" s="169" t="s">
        <v>724</v>
      </c>
      <c r="C74" s="217" t="s">
        <v>792</v>
      </c>
      <c r="D74" s="21" t="str">
        <f>'1.2018'!L74</f>
        <v xml:space="preserve">нд </v>
      </c>
      <c r="E74" s="21">
        <f>'1.2018'!N74</f>
        <v>11</v>
      </c>
      <c r="F74" s="311" t="str">
        <f>'1.2018'!P74</f>
        <v xml:space="preserve">нд </v>
      </c>
    </row>
    <row r="75" spans="1:6" ht="94.5">
      <c r="A75" s="29" t="s">
        <v>797</v>
      </c>
      <c r="B75" s="169" t="s">
        <v>725</v>
      </c>
      <c r="C75" s="217" t="s">
        <v>793</v>
      </c>
      <c r="D75" s="21" t="str">
        <f>'1.2018'!L75</f>
        <v xml:space="preserve">нд </v>
      </c>
      <c r="E75" s="21">
        <f>'1.2018'!N75</f>
        <v>0</v>
      </c>
      <c r="F75" s="311" t="str">
        <f>'1.2018'!P75</f>
        <v xml:space="preserve">нд </v>
      </c>
    </row>
    <row r="76" spans="1:6" ht="63">
      <c r="A76" s="29" t="s">
        <v>798</v>
      </c>
      <c r="B76" s="169" t="s">
        <v>723</v>
      </c>
      <c r="C76" s="217" t="s">
        <v>794</v>
      </c>
      <c r="D76" s="21" t="str">
        <f>'1.2018'!L76</f>
        <v xml:space="preserve">нд </v>
      </c>
      <c r="E76" s="21">
        <f>'1.2018'!N76</f>
        <v>2</v>
      </c>
      <c r="F76" s="311" t="str">
        <f>'1.2018'!P76</f>
        <v xml:space="preserve">нд </v>
      </c>
    </row>
    <row r="77" spans="1:6" ht="94.5">
      <c r="A77" s="29" t="s">
        <v>799</v>
      </c>
      <c r="B77" s="169" t="s">
        <v>737</v>
      </c>
      <c r="C77" s="217" t="s">
        <v>795</v>
      </c>
      <c r="D77" s="21" t="str">
        <f>'1.2018'!L77</f>
        <v xml:space="preserve">нд </v>
      </c>
      <c r="E77" s="21">
        <f>'1.2018'!N77</f>
        <v>6</v>
      </c>
      <c r="F77" s="311" t="str">
        <f>'1.2018'!P77</f>
        <v xml:space="preserve">нд </v>
      </c>
    </row>
    <row r="78" spans="1:6" ht="94.5">
      <c r="A78" s="29" t="s">
        <v>800</v>
      </c>
      <c r="B78" s="169" t="s">
        <v>721</v>
      </c>
      <c r="C78" s="217" t="s">
        <v>796</v>
      </c>
      <c r="D78" s="21" t="str">
        <f>'1.2018'!L78</f>
        <v xml:space="preserve">нд </v>
      </c>
      <c r="E78" s="21">
        <f>'1.2018'!N78</f>
        <v>4</v>
      </c>
      <c r="F78" s="311" t="str">
        <f>'1.2018'!P78</f>
        <v xml:space="preserve">нд </v>
      </c>
    </row>
    <row r="79" spans="1:6" ht="63">
      <c r="A79" s="176" t="s">
        <v>510</v>
      </c>
      <c r="B79" s="177" t="s">
        <v>682</v>
      </c>
      <c r="C79" s="305" t="s">
        <v>869</v>
      </c>
      <c r="D79" s="21">
        <f>'1.2018'!L79</f>
        <v>0</v>
      </c>
      <c r="E79" s="21" t="str">
        <f>'1.2018'!N79</f>
        <v xml:space="preserve">нд </v>
      </c>
      <c r="F79" s="311" t="str">
        <f>'1.2018'!P79</f>
        <v xml:space="preserve">нд </v>
      </c>
    </row>
    <row r="80" spans="1:6" ht="47.25">
      <c r="A80" s="176" t="s">
        <v>560</v>
      </c>
      <c r="B80" s="177" t="s">
        <v>683</v>
      </c>
      <c r="C80" s="305" t="s">
        <v>869</v>
      </c>
      <c r="D80" s="21">
        <f>'1.2018'!L80</f>
        <v>0</v>
      </c>
      <c r="E80" s="21" t="str">
        <f>'1.2018'!N80</f>
        <v xml:space="preserve">нд </v>
      </c>
      <c r="F80" s="311" t="str">
        <f>'1.2018'!P80</f>
        <v xml:space="preserve">нд </v>
      </c>
    </row>
    <row r="81" spans="1:6" ht="47.25">
      <c r="A81" s="29" t="s">
        <v>753</v>
      </c>
      <c r="B81" s="169" t="s">
        <v>710</v>
      </c>
      <c r="C81" s="217" t="s">
        <v>801</v>
      </c>
      <c r="D81" s="21">
        <f>'1.2018'!L81</f>
        <v>1.4</v>
      </c>
      <c r="E81" s="21" t="str">
        <f>'1.2018'!N81</f>
        <v xml:space="preserve">нд </v>
      </c>
      <c r="F81" s="311">
        <f>'1.2018'!P81</f>
        <v>1</v>
      </c>
    </row>
    <row r="82" spans="1:6" ht="47.25">
      <c r="A82" s="29" t="s">
        <v>754</v>
      </c>
      <c r="B82" s="169" t="s">
        <v>711</v>
      </c>
      <c r="C82" s="217" t="s">
        <v>802</v>
      </c>
      <c r="D82" s="21">
        <f>'1.2018'!L82</f>
        <v>1.3640000000000001</v>
      </c>
      <c r="E82" s="21" t="str">
        <f>'1.2018'!N82</f>
        <v xml:space="preserve">нд </v>
      </c>
      <c r="F82" s="311">
        <f>'1.2018'!P82</f>
        <v>1</v>
      </c>
    </row>
    <row r="83" spans="1:6" ht="47.25">
      <c r="A83" s="29" t="s">
        <v>755</v>
      </c>
      <c r="B83" s="169" t="s">
        <v>712</v>
      </c>
      <c r="C83" s="217" t="s">
        <v>803</v>
      </c>
      <c r="D83" s="21">
        <f>'1.2018'!L83</f>
        <v>0.76</v>
      </c>
      <c r="E83" s="21" t="str">
        <f>'1.2018'!N83</f>
        <v xml:space="preserve">нд </v>
      </c>
      <c r="F83" s="311">
        <f>'1.2018'!P83</f>
        <v>1</v>
      </c>
    </row>
    <row r="84" spans="1:6" ht="63">
      <c r="A84" s="29" t="s">
        <v>756</v>
      </c>
      <c r="B84" s="169" t="s">
        <v>713</v>
      </c>
      <c r="C84" s="217" t="s">
        <v>804</v>
      </c>
      <c r="D84" s="21">
        <f>'1.2018'!L84</f>
        <v>2.5</v>
      </c>
      <c r="E84" s="21" t="str">
        <f>'1.2018'!N84</f>
        <v xml:space="preserve">нд </v>
      </c>
      <c r="F84" s="311">
        <f>'1.2018'!P84</f>
        <v>1</v>
      </c>
    </row>
    <row r="85" spans="1:6" ht="63">
      <c r="A85" s="29" t="s">
        <v>757</v>
      </c>
      <c r="B85" s="169" t="s">
        <v>714</v>
      </c>
      <c r="C85" s="217" t="s">
        <v>805</v>
      </c>
      <c r="D85" s="21">
        <f>'1.2018'!L85</f>
        <v>3.4</v>
      </c>
      <c r="E85" s="21" t="str">
        <f>'1.2018'!N85</f>
        <v xml:space="preserve">нд </v>
      </c>
      <c r="F85" s="311">
        <f>'1.2018'!P85</f>
        <v>1</v>
      </c>
    </row>
    <row r="86" spans="1:6" ht="47.25">
      <c r="A86" s="29" t="s">
        <v>758</v>
      </c>
      <c r="B86" s="169" t="s">
        <v>715</v>
      </c>
      <c r="C86" s="217" t="s">
        <v>806</v>
      </c>
      <c r="D86" s="21">
        <f>'1.2018'!L86</f>
        <v>1.45</v>
      </c>
      <c r="E86" s="21" t="str">
        <f>'1.2018'!N86</f>
        <v xml:space="preserve">нд </v>
      </c>
      <c r="F86" s="311">
        <f>'1.2018'!P86</f>
        <v>1</v>
      </c>
    </row>
    <row r="87" spans="1:6" ht="47.25">
      <c r="A87" s="29" t="s">
        <v>759</v>
      </c>
      <c r="B87" s="169" t="s">
        <v>716</v>
      </c>
      <c r="C87" s="217" t="s">
        <v>807</v>
      </c>
      <c r="D87" s="21">
        <f>'1.2018'!L87</f>
        <v>1.1000000000000001</v>
      </c>
      <c r="E87" s="21" t="str">
        <f>'1.2018'!N87</f>
        <v xml:space="preserve">нд </v>
      </c>
      <c r="F87" s="311">
        <f>'1.2018'!P87</f>
        <v>1</v>
      </c>
    </row>
    <row r="88" spans="1:6" ht="47.25">
      <c r="A88" s="29" t="s">
        <v>760</v>
      </c>
      <c r="B88" s="169" t="s">
        <v>717</v>
      </c>
      <c r="C88" s="217" t="s">
        <v>808</v>
      </c>
      <c r="D88" s="21">
        <f>'1.2018'!L88</f>
        <v>5.52</v>
      </c>
      <c r="E88" s="21" t="str">
        <f>'1.2018'!N88</f>
        <v xml:space="preserve">нд </v>
      </c>
      <c r="F88" s="311">
        <f>'1.2018'!P88</f>
        <v>1</v>
      </c>
    </row>
    <row r="89" spans="1:6" ht="47.25">
      <c r="A89" s="29" t="s">
        <v>761</v>
      </c>
      <c r="B89" s="169" t="s">
        <v>718</v>
      </c>
      <c r="C89" s="217" t="s">
        <v>809</v>
      </c>
      <c r="D89" s="21">
        <f>'1.2018'!L89</f>
        <v>7.7</v>
      </c>
      <c r="E89" s="21" t="str">
        <f>'1.2018'!N89</f>
        <v xml:space="preserve">нд </v>
      </c>
      <c r="F89" s="311">
        <f>'1.2018'!P89</f>
        <v>1</v>
      </c>
    </row>
    <row r="90" spans="1:6" ht="47.25">
      <c r="A90" s="29" t="s">
        <v>762</v>
      </c>
      <c r="B90" s="169" t="s">
        <v>719</v>
      </c>
      <c r="C90" s="217" t="s">
        <v>810</v>
      </c>
      <c r="D90" s="21">
        <f>'1.2018'!L90</f>
        <v>4.7560000000000002</v>
      </c>
      <c r="E90" s="21" t="str">
        <f>'1.2018'!N90</f>
        <v xml:space="preserve">нд </v>
      </c>
      <c r="F90" s="311">
        <f>'1.2018'!P90</f>
        <v>1</v>
      </c>
    </row>
  </sheetData>
  <mergeCells count="14">
    <mergeCell ref="A15:A18"/>
    <mergeCell ref="B15:B18"/>
    <mergeCell ref="C15:C18"/>
    <mergeCell ref="G15:G18"/>
    <mergeCell ref="A14:F14"/>
    <mergeCell ref="D15:F16"/>
    <mergeCell ref="D17:F17"/>
    <mergeCell ref="A9:G9"/>
    <mergeCell ref="A4:G4"/>
    <mergeCell ref="A6:G6"/>
    <mergeCell ref="A7:G7"/>
    <mergeCell ref="A13:G13"/>
    <mergeCell ref="A11:G11"/>
    <mergeCell ref="A12:G12"/>
  </mergeCells>
  <pageMargins left="0.70866141732283472" right="0.70866141732283472" top="0.74803149606299213" bottom="0.74803149606299213" header="0.31496062992125984" footer="0.31496062992125984"/>
  <pageSetup paperSize="8" scale="11" orientation="landscape" r:id="rId1"/>
</worksheet>
</file>

<file path=xl/worksheets/sheet14.xml><?xml version="1.0" encoding="utf-8"?>
<worksheet xmlns="http://schemas.openxmlformats.org/spreadsheetml/2006/main" xmlns:r="http://schemas.openxmlformats.org/officeDocument/2006/relationships">
  <sheetPr>
    <tabColor rgb="FF00B050"/>
    <pageSetUpPr fitToPage="1"/>
  </sheetPr>
  <dimension ref="A1:AS83"/>
  <sheetViews>
    <sheetView view="pageBreakPreview" topLeftCell="J43" zoomScale="60" zoomScaleNormal="100" workbookViewId="0">
      <selection activeCell="A13" sqref="A13:C83"/>
    </sheetView>
  </sheetViews>
  <sheetFormatPr defaultRowHeight="15"/>
  <cols>
    <col min="1" max="1" width="8.875" style="6" customWidth="1"/>
    <col min="2" max="2" width="33" style="7" customWidth="1"/>
    <col min="3" max="3" width="13.75" style="7" customWidth="1"/>
    <col min="4" max="4" width="16" style="7" customWidth="1"/>
    <col min="5" max="5" width="15.75" style="7" customWidth="1"/>
    <col min="6" max="6" width="16.75" style="10" customWidth="1"/>
    <col min="7" max="7" width="28.375" style="10" customWidth="1"/>
    <col min="8" max="8" width="20.5" style="7" customWidth="1"/>
    <col min="9" max="9" width="24.25" style="7" customWidth="1"/>
    <col min="10" max="11" width="28.375" style="7" customWidth="1"/>
    <col min="12" max="12" width="24.375" style="7" customWidth="1"/>
    <col min="13" max="13" width="33.25" style="7" customWidth="1"/>
    <col min="14" max="14" width="42.125" style="7" customWidth="1"/>
    <col min="15" max="17" width="17.125" style="7" customWidth="1"/>
    <col min="18" max="18" width="13.5" style="7" customWidth="1"/>
    <col min="19" max="19" width="10.125" style="9" customWidth="1"/>
    <col min="20" max="20" width="14.125" style="9" customWidth="1"/>
    <col min="21" max="21" width="7.125" style="9" customWidth="1"/>
    <col min="22" max="22" width="19.625" style="9" customWidth="1"/>
    <col min="23" max="23" width="15.125" style="9" customWidth="1"/>
    <col min="24" max="24" width="22.25" style="9" customWidth="1"/>
    <col min="25" max="25" width="23.625" style="9" customWidth="1"/>
    <col min="26" max="26" width="6.875" style="7" bestFit="1" customWidth="1"/>
    <col min="27" max="27" width="6.625" style="7" customWidth="1"/>
    <col min="28" max="28" width="8.125" style="7" customWidth="1"/>
    <col min="29" max="29" width="12.125" style="7" customWidth="1"/>
    <col min="30" max="16384" width="9" style="6"/>
  </cols>
  <sheetData>
    <row r="1" spans="1:45" ht="18.75">
      <c r="E1" s="1"/>
      <c r="F1" s="2"/>
      <c r="G1" s="2"/>
      <c r="H1" s="1"/>
      <c r="I1" s="1"/>
      <c r="J1" s="1"/>
      <c r="K1" s="1"/>
      <c r="L1" s="1"/>
      <c r="M1" s="1"/>
      <c r="R1" s="25" t="s">
        <v>345</v>
      </c>
    </row>
    <row r="2" spans="1:45" ht="18.75">
      <c r="E2" s="1"/>
      <c r="F2" s="2"/>
      <c r="G2" s="2"/>
      <c r="H2" s="1"/>
      <c r="I2" s="1"/>
      <c r="J2" s="1"/>
      <c r="K2" s="1"/>
      <c r="L2" s="1"/>
      <c r="M2" s="1"/>
      <c r="R2" s="15" t="s">
        <v>1</v>
      </c>
    </row>
    <row r="3" spans="1:45" ht="18.75">
      <c r="E3" s="1"/>
      <c r="F3" s="2"/>
      <c r="G3" s="2"/>
      <c r="H3" s="1"/>
      <c r="I3" s="1"/>
      <c r="J3" s="1"/>
      <c r="K3" s="1"/>
      <c r="L3" s="1"/>
      <c r="M3" s="1"/>
      <c r="R3" s="15" t="s">
        <v>259</v>
      </c>
    </row>
    <row r="4" spans="1:45" s="101" customFormat="1" ht="15.75">
      <c r="A4" s="438" t="s">
        <v>392</v>
      </c>
      <c r="B4" s="438"/>
      <c r="C4" s="438"/>
      <c r="D4" s="438"/>
      <c r="E4" s="438"/>
      <c r="F4" s="438"/>
      <c r="G4" s="438"/>
      <c r="H4" s="438"/>
      <c r="I4" s="438"/>
      <c r="J4" s="438"/>
      <c r="K4" s="438"/>
      <c r="L4" s="438"/>
      <c r="M4" s="438"/>
      <c r="N4" s="438"/>
      <c r="O4" s="438"/>
      <c r="P4" s="438"/>
      <c r="Q4" s="438"/>
      <c r="R4" s="438"/>
      <c r="S4" s="9"/>
      <c r="T4" s="9"/>
      <c r="U4" s="9"/>
      <c r="V4" s="9"/>
      <c r="W4" s="9"/>
      <c r="X4" s="9"/>
      <c r="Y4" s="9"/>
      <c r="Z4" s="7"/>
      <c r="AA4" s="7"/>
      <c r="AB4" s="7"/>
      <c r="AC4" s="7"/>
    </row>
    <row r="5" spans="1:45" s="101" customFormat="1" ht="15.75">
      <c r="A5" s="112"/>
      <c r="B5" s="112"/>
      <c r="C5" s="112"/>
      <c r="D5" s="112"/>
      <c r="E5" s="112"/>
      <c r="F5" s="215"/>
      <c r="G5" s="215"/>
      <c r="H5" s="112"/>
      <c r="I5" s="112"/>
      <c r="J5" s="112"/>
      <c r="K5" s="112"/>
      <c r="L5" s="112"/>
      <c r="M5" s="112"/>
      <c r="N5" s="112"/>
      <c r="O5" s="112"/>
      <c r="P5" s="112"/>
      <c r="Q5" s="112"/>
      <c r="R5" s="112"/>
      <c r="S5" s="9"/>
      <c r="T5" s="9"/>
      <c r="U5" s="9"/>
      <c r="V5" s="9"/>
      <c r="W5" s="9"/>
      <c r="X5" s="9"/>
      <c r="Y5" s="9"/>
      <c r="Z5" s="7"/>
      <c r="AA5" s="7"/>
      <c r="AB5" s="7"/>
      <c r="AC5" s="7"/>
    </row>
    <row r="6" spans="1:45" ht="15.75">
      <c r="A6" s="460" t="s">
        <v>172</v>
      </c>
      <c r="B6" s="460"/>
      <c r="C6" s="460"/>
      <c r="D6" s="460"/>
      <c r="E6" s="460"/>
      <c r="F6" s="460"/>
      <c r="G6" s="460"/>
      <c r="H6" s="460"/>
      <c r="I6" s="460"/>
      <c r="J6" s="460"/>
      <c r="K6" s="460"/>
      <c r="L6" s="460"/>
      <c r="M6" s="460"/>
      <c r="N6" s="460"/>
      <c r="O6" s="460"/>
      <c r="P6" s="460"/>
      <c r="Q6" s="460"/>
      <c r="R6" s="460"/>
      <c r="S6" s="96"/>
      <c r="T6" s="96"/>
      <c r="U6" s="96"/>
      <c r="V6" s="96"/>
      <c r="W6" s="96"/>
      <c r="X6" s="96"/>
      <c r="Y6" s="96"/>
      <c r="Z6" s="96"/>
      <c r="AA6" s="96"/>
      <c r="AB6" s="96"/>
      <c r="AC6" s="96"/>
      <c r="AD6" s="96"/>
      <c r="AE6" s="96"/>
      <c r="AF6" s="96"/>
      <c r="AG6" s="96"/>
      <c r="AH6" s="96"/>
      <c r="AI6" s="96"/>
      <c r="AJ6" s="96"/>
      <c r="AK6" s="96"/>
      <c r="AL6" s="96"/>
      <c r="AM6" s="96"/>
      <c r="AN6" s="96"/>
      <c r="AO6" s="96"/>
      <c r="AP6" s="96"/>
      <c r="AQ6" s="96"/>
      <c r="AR6" s="96"/>
      <c r="AS6" s="96"/>
    </row>
    <row r="7" spans="1:45" s="87" customFormat="1" ht="15.75">
      <c r="A7" s="395" t="s">
        <v>306</v>
      </c>
      <c r="B7" s="395"/>
      <c r="C7" s="395"/>
      <c r="D7" s="395"/>
      <c r="E7" s="395"/>
      <c r="F7" s="395"/>
      <c r="G7" s="395"/>
      <c r="H7" s="395"/>
      <c r="I7" s="395"/>
      <c r="J7" s="395"/>
      <c r="K7" s="395"/>
      <c r="L7" s="395"/>
      <c r="M7" s="395"/>
      <c r="N7" s="395"/>
      <c r="O7" s="395"/>
      <c r="P7" s="395"/>
      <c r="Q7" s="395"/>
      <c r="R7" s="395"/>
      <c r="S7" s="90"/>
      <c r="T7" s="90"/>
      <c r="U7" s="90"/>
      <c r="V7" s="90"/>
      <c r="W7" s="90"/>
      <c r="X7" s="90"/>
      <c r="Y7" s="90"/>
      <c r="Z7" s="90"/>
      <c r="AA7" s="90"/>
      <c r="AB7" s="90"/>
      <c r="AC7" s="90"/>
      <c r="AD7" s="90"/>
      <c r="AE7" s="90"/>
      <c r="AF7" s="90"/>
      <c r="AG7" s="90"/>
      <c r="AH7" s="90"/>
      <c r="AI7" s="90"/>
      <c r="AJ7" s="90"/>
      <c r="AK7" s="90"/>
      <c r="AL7" s="90"/>
      <c r="AM7" s="90"/>
      <c r="AN7" s="90"/>
      <c r="AO7" s="90"/>
      <c r="AP7" s="90"/>
      <c r="AQ7" s="90"/>
      <c r="AR7" s="90"/>
      <c r="AS7" s="90"/>
    </row>
    <row r="8" spans="1:45" s="87" customFormat="1" ht="15.75">
      <c r="A8" s="136"/>
      <c r="B8" s="136"/>
      <c r="C8" s="136"/>
      <c r="D8" s="136"/>
      <c r="E8" s="136"/>
      <c r="F8" s="210"/>
      <c r="G8" s="210"/>
      <c r="H8" s="136"/>
      <c r="I8" s="136"/>
      <c r="J8" s="136"/>
      <c r="K8" s="136"/>
      <c r="L8" s="136"/>
      <c r="M8" s="136"/>
      <c r="N8" s="136"/>
      <c r="O8" s="136"/>
      <c r="P8" s="136"/>
      <c r="Q8" s="136"/>
      <c r="R8" s="136"/>
      <c r="S8" s="82"/>
      <c r="T8" s="82"/>
      <c r="U8" s="82"/>
      <c r="V8" s="82"/>
      <c r="W8" s="82"/>
      <c r="X8" s="82"/>
      <c r="Y8" s="82"/>
      <c r="Z8" s="82"/>
      <c r="AA8" s="82"/>
      <c r="AB8" s="82"/>
      <c r="AC8" s="82"/>
      <c r="AD8" s="82"/>
      <c r="AE8" s="82"/>
      <c r="AF8" s="82"/>
      <c r="AG8" s="82"/>
      <c r="AH8" s="82"/>
      <c r="AI8" s="82"/>
      <c r="AJ8" s="82"/>
      <c r="AK8" s="82"/>
      <c r="AL8" s="82"/>
      <c r="AM8" s="82"/>
      <c r="AN8" s="82"/>
      <c r="AO8" s="82"/>
      <c r="AP8" s="82"/>
      <c r="AQ8" s="82"/>
      <c r="AR8" s="82"/>
      <c r="AS8" s="82"/>
    </row>
    <row r="9" spans="1:45" ht="15.75">
      <c r="A9" s="378" t="s">
        <v>53</v>
      </c>
      <c r="B9" s="378"/>
      <c r="C9" s="378"/>
      <c r="D9" s="378"/>
      <c r="E9" s="378"/>
      <c r="F9" s="378"/>
      <c r="G9" s="378"/>
      <c r="H9" s="378"/>
      <c r="I9" s="378"/>
      <c r="J9" s="378"/>
      <c r="K9" s="378"/>
      <c r="L9" s="378"/>
      <c r="M9" s="378"/>
      <c r="N9" s="378"/>
      <c r="O9" s="378"/>
      <c r="P9" s="378"/>
      <c r="Q9" s="378"/>
      <c r="R9" s="378"/>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row>
    <row r="10" spans="1:45" ht="15" customHeight="1">
      <c r="A10" s="464"/>
      <c r="B10" s="464"/>
      <c r="C10" s="464"/>
      <c r="D10" s="464"/>
      <c r="E10" s="464"/>
      <c r="F10" s="464"/>
      <c r="G10" s="464"/>
      <c r="H10" s="464"/>
      <c r="I10" s="464"/>
      <c r="J10" s="464"/>
      <c r="K10" s="464"/>
      <c r="L10" s="464"/>
      <c r="M10" s="464"/>
      <c r="N10" s="464"/>
      <c r="O10" s="464"/>
      <c r="P10" s="464"/>
      <c r="Q10" s="464"/>
      <c r="R10" s="464"/>
      <c r="S10" s="58"/>
    </row>
    <row r="11" spans="1:45" s="7" customFormat="1" ht="184.5" customHeight="1">
      <c r="A11" s="116" t="s">
        <v>173</v>
      </c>
      <c r="B11" s="116" t="s">
        <v>31</v>
      </c>
      <c r="C11" s="116" t="s">
        <v>4</v>
      </c>
      <c r="D11" s="76" t="s">
        <v>21</v>
      </c>
      <c r="E11" s="76" t="s">
        <v>16</v>
      </c>
      <c r="F11" s="219" t="s">
        <v>134</v>
      </c>
      <c r="G11" s="221" t="s">
        <v>42</v>
      </c>
      <c r="H11" s="162" t="s">
        <v>76</v>
      </c>
      <c r="I11" s="116" t="s">
        <v>84</v>
      </c>
      <c r="J11" s="116" t="s">
        <v>85</v>
      </c>
      <c r="K11" s="116" t="s">
        <v>78</v>
      </c>
      <c r="L11" s="120" t="s">
        <v>82</v>
      </c>
      <c r="M11" s="163" t="s">
        <v>133</v>
      </c>
      <c r="N11" s="72" t="s">
        <v>77</v>
      </c>
      <c r="O11" s="123" t="s">
        <v>83</v>
      </c>
      <c r="P11" s="123" t="s">
        <v>79</v>
      </c>
      <c r="Q11" s="123" t="s">
        <v>80</v>
      </c>
      <c r="R11" s="116" t="s">
        <v>81</v>
      </c>
    </row>
    <row r="12" spans="1:45" ht="18.75" customHeight="1">
      <c r="A12" s="47">
        <v>1</v>
      </c>
      <c r="B12" s="47">
        <v>2</v>
      </c>
      <c r="C12" s="47">
        <v>3</v>
      </c>
      <c r="D12" s="47">
        <v>4</v>
      </c>
      <c r="E12" s="47">
        <v>5</v>
      </c>
      <c r="F12" s="47">
        <v>6</v>
      </c>
      <c r="G12" s="47">
        <v>7</v>
      </c>
      <c r="H12" s="47">
        <v>8</v>
      </c>
      <c r="I12" s="47">
        <v>9</v>
      </c>
      <c r="J12" s="47">
        <v>10</v>
      </c>
      <c r="K12" s="47">
        <v>11</v>
      </c>
      <c r="L12" s="47">
        <v>12</v>
      </c>
      <c r="M12" s="47">
        <v>13</v>
      </c>
      <c r="N12" s="47">
        <v>14</v>
      </c>
      <c r="O12" s="47">
        <v>15</v>
      </c>
      <c r="P12" s="47">
        <v>16</v>
      </c>
      <c r="Q12" s="47">
        <v>17</v>
      </c>
      <c r="R12" s="47">
        <v>18</v>
      </c>
      <c r="T12" s="6"/>
      <c r="U12" s="6"/>
      <c r="V12" s="6"/>
      <c r="W12" s="6"/>
      <c r="X12" s="6"/>
      <c r="Y12" s="6"/>
      <c r="Z12" s="6"/>
      <c r="AA12" s="6"/>
      <c r="AB12" s="6"/>
      <c r="AC12" s="6"/>
    </row>
    <row r="13" spans="1:45" ht="15.75">
      <c r="A13" s="172"/>
      <c r="B13" s="271" t="s">
        <v>642</v>
      </c>
      <c r="C13" s="172"/>
      <c r="D13" s="64"/>
      <c r="E13" s="64"/>
      <c r="F13" s="282"/>
      <c r="G13" s="221"/>
      <c r="H13" s="64"/>
      <c r="I13" s="64"/>
      <c r="J13" s="64"/>
      <c r="K13" s="64"/>
      <c r="L13" s="64"/>
      <c r="M13" s="64"/>
      <c r="N13" s="64"/>
      <c r="O13" s="64"/>
      <c r="P13" s="64"/>
      <c r="Q13" s="64"/>
      <c r="R13" s="64"/>
    </row>
    <row r="14" spans="1:45" ht="47.25">
      <c r="A14" s="176" t="s">
        <v>504</v>
      </c>
      <c r="B14" s="177" t="s">
        <v>681</v>
      </c>
      <c r="C14" s="234"/>
      <c r="F14" s="283"/>
      <c r="G14" s="219"/>
    </row>
    <row r="15" spans="1:45" ht="47.25">
      <c r="A15" s="176" t="s">
        <v>510</v>
      </c>
      <c r="B15" s="177" t="s">
        <v>682</v>
      </c>
      <c r="C15" s="234"/>
      <c r="F15" s="283"/>
      <c r="G15" s="219"/>
    </row>
    <row r="16" spans="1:45" ht="31.5">
      <c r="A16" s="176" t="s">
        <v>560</v>
      </c>
      <c r="B16" s="177" t="s">
        <v>683</v>
      </c>
      <c r="C16" s="234"/>
      <c r="F16" s="283"/>
      <c r="G16" s="219"/>
    </row>
    <row r="17" spans="1:18" ht="47.25">
      <c r="A17" s="69" t="s">
        <v>753</v>
      </c>
      <c r="B17" s="272" t="s">
        <v>688</v>
      </c>
      <c r="C17" s="52" t="s">
        <v>764</v>
      </c>
      <c r="D17" s="206" t="s">
        <v>747</v>
      </c>
      <c r="E17" s="206" t="s">
        <v>642</v>
      </c>
      <c r="F17" s="283" t="s">
        <v>819</v>
      </c>
      <c r="G17" s="219" t="s">
        <v>820</v>
      </c>
      <c r="H17" s="7" t="s">
        <v>748</v>
      </c>
      <c r="I17" s="7" t="s">
        <v>748</v>
      </c>
      <c r="J17" s="7" t="s">
        <v>748</v>
      </c>
      <c r="K17" s="7" t="s">
        <v>748</v>
      </c>
      <c r="L17" s="7" t="s">
        <v>748</v>
      </c>
      <c r="M17" s="7" t="s">
        <v>750</v>
      </c>
      <c r="N17" s="7" t="s">
        <v>748</v>
      </c>
      <c r="O17" s="7" t="s">
        <v>748</v>
      </c>
      <c r="P17" s="7" t="s">
        <v>748</v>
      </c>
      <c r="Q17" s="207" t="s">
        <v>749</v>
      </c>
      <c r="R17" s="7" t="s">
        <v>748</v>
      </c>
    </row>
    <row r="18" spans="1:18" ht="47.25">
      <c r="A18" s="69" t="s">
        <v>754</v>
      </c>
      <c r="B18" s="272" t="s">
        <v>689</v>
      </c>
      <c r="C18" s="52" t="s">
        <v>765</v>
      </c>
      <c r="D18" s="206" t="s">
        <v>747</v>
      </c>
      <c r="E18" s="206" t="s">
        <v>642</v>
      </c>
      <c r="F18" s="283" t="s">
        <v>821</v>
      </c>
      <c r="G18" s="219" t="s">
        <v>822</v>
      </c>
      <c r="H18" s="7" t="s">
        <v>748</v>
      </c>
      <c r="I18" s="7" t="s">
        <v>748</v>
      </c>
      <c r="J18" s="7" t="s">
        <v>748</v>
      </c>
      <c r="K18" s="7" t="s">
        <v>748</v>
      </c>
      <c r="L18" s="7" t="s">
        <v>748</v>
      </c>
      <c r="M18" s="7" t="s">
        <v>750</v>
      </c>
      <c r="N18" s="7" t="s">
        <v>748</v>
      </c>
      <c r="O18" s="7" t="s">
        <v>748</v>
      </c>
      <c r="P18" s="7" t="s">
        <v>748</v>
      </c>
      <c r="Q18" s="207" t="s">
        <v>749</v>
      </c>
      <c r="R18" s="7" t="s">
        <v>748</v>
      </c>
    </row>
    <row r="19" spans="1:18" ht="47.25">
      <c r="A19" s="69" t="s">
        <v>755</v>
      </c>
      <c r="B19" s="272" t="s">
        <v>690</v>
      </c>
      <c r="C19" s="52" t="s">
        <v>766</v>
      </c>
      <c r="D19" s="206" t="s">
        <v>747</v>
      </c>
      <c r="E19" s="206" t="s">
        <v>642</v>
      </c>
      <c r="F19" s="283" t="s">
        <v>821</v>
      </c>
      <c r="G19" s="219" t="s">
        <v>822</v>
      </c>
      <c r="H19" s="7" t="s">
        <v>748</v>
      </c>
      <c r="I19" s="7" t="s">
        <v>748</v>
      </c>
      <c r="J19" s="7" t="s">
        <v>748</v>
      </c>
      <c r="K19" s="7" t="s">
        <v>748</v>
      </c>
      <c r="L19" s="7" t="s">
        <v>748</v>
      </c>
      <c r="M19" s="7" t="s">
        <v>750</v>
      </c>
      <c r="N19" s="7" t="s">
        <v>748</v>
      </c>
      <c r="O19" s="7" t="s">
        <v>748</v>
      </c>
      <c r="P19" s="7" t="s">
        <v>748</v>
      </c>
      <c r="Q19" s="207" t="s">
        <v>749</v>
      </c>
      <c r="R19" s="7" t="s">
        <v>748</v>
      </c>
    </row>
    <row r="20" spans="1:18" ht="47.25">
      <c r="A20" s="69" t="s">
        <v>756</v>
      </c>
      <c r="B20" s="272" t="s">
        <v>691</v>
      </c>
      <c r="C20" s="52" t="s">
        <v>767</v>
      </c>
      <c r="D20" s="206" t="s">
        <v>747</v>
      </c>
      <c r="E20" s="206" t="s">
        <v>642</v>
      </c>
      <c r="F20" s="283" t="s">
        <v>823</v>
      </c>
      <c r="G20" s="219" t="s">
        <v>824</v>
      </c>
      <c r="H20" s="7" t="s">
        <v>748</v>
      </c>
      <c r="I20" s="7" t="s">
        <v>748</v>
      </c>
      <c r="J20" s="7" t="s">
        <v>748</v>
      </c>
      <c r="K20" s="7" t="s">
        <v>748</v>
      </c>
      <c r="L20" s="7" t="s">
        <v>748</v>
      </c>
      <c r="M20" s="7" t="s">
        <v>750</v>
      </c>
      <c r="N20" s="7" t="s">
        <v>748</v>
      </c>
      <c r="O20" s="7" t="s">
        <v>748</v>
      </c>
      <c r="P20" s="7" t="s">
        <v>748</v>
      </c>
      <c r="Q20" s="207" t="s">
        <v>749</v>
      </c>
      <c r="R20" s="7" t="s">
        <v>748</v>
      </c>
    </row>
    <row r="21" spans="1:18" ht="47.25">
      <c r="A21" s="69" t="s">
        <v>757</v>
      </c>
      <c r="B21" s="272" t="s">
        <v>692</v>
      </c>
      <c r="C21" s="52" t="s">
        <v>768</v>
      </c>
      <c r="D21" s="206" t="s">
        <v>747</v>
      </c>
      <c r="E21" s="206" t="s">
        <v>642</v>
      </c>
      <c r="F21" s="284" t="s">
        <v>825</v>
      </c>
      <c r="G21" s="219" t="s">
        <v>824</v>
      </c>
      <c r="H21" s="7" t="s">
        <v>748</v>
      </c>
      <c r="I21" s="7" t="s">
        <v>748</v>
      </c>
      <c r="J21" s="7" t="s">
        <v>748</v>
      </c>
      <c r="K21" s="7" t="s">
        <v>748</v>
      </c>
      <c r="L21" s="7" t="s">
        <v>748</v>
      </c>
      <c r="M21" s="7" t="s">
        <v>750</v>
      </c>
      <c r="N21" s="7" t="s">
        <v>748</v>
      </c>
      <c r="O21" s="7" t="s">
        <v>748</v>
      </c>
      <c r="P21" s="7" t="s">
        <v>748</v>
      </c>
      <c r="Q21" s="207" t="s">
        <v>749</v>
      </c>
      <c r="R21" s="7" t="s">
        <v>748</v>
      </c>
    </row>
    <row r="22" spans="1:18" ht="63">
      <c r="A22" s="69" t="s">
        <v>758</v>
      </c>
      <c r="B22" s="186" t="s">
        <v>693</v>
      </c>
      <c r="C22" s="52" t="s">
        <v>769</v>
      </c>
      <c r="D22" s="206" t="s">
        <v>747</v>
      </c>
      <c r="E22" s="206" t="s">
        <v>642</v>
      </c>
      <c r="F22" s="283" t="s">
        <v>826</v>
      </c>
      <c r="G22" s="219" t="s">
        <v>820</v>
      </c>
      <c r="H22" s="7" t="s">
        <v>748</v>
      </c>
      <c r="I22" s="7" t="s">
        <v>748</v>
      </c>
      <c r="J22" s="7" t="s">
        <v>748</v>
      </c>
      <c r="K22" s="7" t="s">
        <v>748</v>
      </c>
      <c r="L22" s="7" t="s">
        <v>748</v>
      </c>
      <c r="M22" s="7" t="s">
        <v>750</v>
      </c>
      <c r="N22" s="7" t="s">
        <v>748</v>
      </c>
      <c r="O22" s="7" t="s">
        <v>748</v>
      </c>
      <c r="P22" s="7" t="s">
        <v>748</v>
      </c>
      <c r="Q22" s="207" t="s">
        <v>749</v>
      </c>
      <c r="R22" s="7" t="s">
        <v>748</v>
      </c>
    </row>
    <row r="23" spans="1:18" ht="47.25">
      <c r="A23" s="69" t="s">
        <v>759</v>
      </c>
      <c r="B23" s="186" t="s">
        <v>694</v>
      </c>
      <c r="C23" s="52" t="s">
        <v>770</v>
      </c>
      <c r="D23" s="206" t="s">
        <v>747</v>
      </c>
      <c r="E23" s="206" t="s">
        <v>642</v>
      </c>
      <c r="F23" s="283" t="s">
        <v>827</v>
      </c>
      <c r="G23" s="219" t="s">
        <v>822</v>
      </c>
      <c r="H23" s="7" t="s">
        <v>748</v>
      </c>
      <c r="I23" s="7" t="s">
        <v>748</v>
      </c>
      <c r="J23" s="7" t="s">
        <v>748</v>
      </c>
      <c r="K23" s="7" t="s">
        <v>748</v>
      </c>
      <c r="L23" s="7" t="s">
        <v>748</v>
      </c>
      <c r="M23" s="7" t="s">
        <v>750</v>
      </c>
      <c r="N23" s="7" t="s">
        <v>748</v>
      </c>
      <c r="O23" s="7" t="s">
        <v>748</v>
      </c>
      <c r="P23" s="7" t="s">
        <v>748</v>
      </c>
      <c r="Q23" s="207" t="s">
        <v>749</v>
      </c>
      <c r="R23" s="7" t="s">
        <v>748</v>
      </c>
    </row>
    <row r="24" spans="1:18" ht="47.25">
      <c r="A24" s="69" t="s">
        <v>760</v>
      </c>
      <c r="B24" s="186" t="s">
        <v>695</v>
      </c>
      <c r="C24" s="52" t="s">
        <v>771</v>
      </c>
      <c r="D24" s="206" t="s">
        <v>747</v>
      </c>
      <c r="E24" s="206" t="s">
        <v>642</v>
      </c>
      <c r="F24" s="283" t="s">
        <v>828</v>
      </c>
      <c r="G24" s="219" t="s">
        <v>829</v>
      </c>
      <c r="H24" s="7" t="s">
        <v>748</v>
      </c>
      <c r="I24" s="7" t="s">
        <v>748</v>
      </c>
      <c r="J24" s="7" t="s">
        <v>748</v>
      </c>
      <c r="K24" s="7" t="s">
        <v>748</v>
      </c>
      <c r="L24" s="7" t="s">
        <v>748</v>
      </c>
      <c r="M24" s="7" t="s">
        <v>750</v>
      </c>
      <c r="N24" s="7" t="s">
        <v>748</v>
      </c>
      <c r="O24" s="7" t="s">
        <v>748</v>
      </c>
      <c r="P24" s="7" t="s">
        <v>748</v>
      </c>
      <c r="Q24" s="207" t="s">
        <v>749</v>
      </c>
      <c r="R24" s="7" t="s">
        <v>748</v>
      </c>
    </row>
    <row r="25" spans="1:18" ht="47.25">
      <c r="A25" s="69" t="s">
        <v>761</v>
      </c>
      <c r="B25" s="186" t="s">
        <v>696</v>
      </c>
      <c r="C25" s="52" t="s">
        <v>772</v>
      </c>
      <c r="D25" s="206" t="s">
        <v>747</v>
      </c>
      <c r="E25" s="206" t="s">
        <v>642</v>
      </c>
      <c r="F25" s="283" t="s">
        <v>830</v>
      </c>
      <c r="G25" s="219" t="s">
        <v>829</v>
      </c>
      <c r="H25" s="7" t="s">
        <v>748</v>
      </c>
      <c r="I25" s="7" t="s">
        <v>748</v>
      </c>
      <c r="J25" s="7" t="s">
        <v>748</v>
      </c>
      <c r="K25" s="7" t="s">
        <v>748</v>
      </c>
      <c r="L25" s="7" t="s">
        <v>748</v>
      </c>
      <c r="M25" s="7" t="s">
        <v>750</v>
      </c>
      <c r="N25" s="7" t="s">
        <v>748</v>
      </c>
      <c r="O25" s="7" t="s">
        <v>748</v>
      </c>
      <c r="P25" s="7" t="s">
        <v>748</v>
      </c>
      <c r="Q25" s="207" t="s">
        <v>749</v>
      </c>
      <c r="R25" s="7" t="s">
        <v>748</v>
      </c>
    </row>
    <row r="26" spans="1:18" ht="47.25">
      <c r="A26" s="69" t="s">
        <v>762</v>
      </c>
      <c r="B26" s="186" t="s">
        <v>698</v>
      </c>
      <c r="C26" s="52" t="s">
        <v>773</v>
      </c>
      <c r="D26" s="206" t="s">
        <v>747</v>
      </c>
      <c r="E26" s="206" t="s">
        <v>642</v>
      </c>
      <c r="F26" s="283" t="s">
        <v>831</v>
      </c>
      <c r="G26" s="219" t="s">
        <v>832</v>
      </c>
      <c r="H26" s="7" t="s">
        <v>748</v>
      </c>
      <c r="I26" s="7" t="s">
        <v>748</v>
      </c>
      <c r="J26" s="7" t="s">
        <v>748</v>
      </c>
      <c r="K26" s="7" t="s">
        <v>748</v>
      </c>
      <c r="L26" s="7" t="s">
        <v>748</v>
      </c>
      <c r="M26" s="7" t="s">
        <v>750</v>
      </c>
      <c r="N26" s="7" t="s">
        <v>748</v>
      </c>
      <c r="O26" s="7" t="s">
        <v>748</v>
      </c>
      <c r="P26" s="7" t="s">
        <v>748</v>
      </c>
      <c r="Q26" s="207" t="s">
        <v>749</v>
      </c>
      <c r="R26" s="7" t="s">
        <v>748</v>
      </c>
    </row>
    <row r="27" spans="1:18" ht="47.25">
      <c r="A27" s="69" t="s">
        <v>763</v>
      </c>
      <c r="B27" s="186" t="s">
        <v>697</v>
      </c>
      <c r="C27" s="52" t="s">
        <v>774</v>
      </c>
      <c r="D27" s="206" t="s">
        <v>747</v>
      </c>
      <c r="E27" s="206" t="s">
        <v>642</v>
      </c>
      <c r="F27" s="283" t="s">
        <v>833</v>
      </c>
      <c r="G27" s="219" t="s">
        <v>832</v>
      </c>
      <c r="H27" s="7" t="s">
        <v>748</v>
      </c>
      <c r="I27" s="7" t="s">
        <v>748</v>
      </c>
      <c r="J27" s="7" t="s">
        <v>748</v>
      </c>
      <c r="K27" s="7" t="s">
        <v>748</v>
      </c>
      <c r="L27" s="7" t="s">
        <v>748</v>
      </c>
      <c r="M27" s="7" t="s">
        <v>750</v>
      </c>
      <c r="N27" s="7" t="s">
        <v>748</v>
      </c>
      <c r="O27" s="7" t="s">
        <v>748</v>
      </c>
      <c r="P27" s="7" t="s">
        <v>748</v>
      </c>
      <c r="Q27" s="207" t="s">
        <v>749</v>
      </c>
      <c r="R27" s="7" t="s">
        <v>748</v>
      </c>
    </row>
    <row r="28" spans="1:18" ht="47.25">
      <c r="A28" s="176" t="s">
        <v>511</v>
      </c>
      <c r="B28" s="177" t="s">
        <v>685</v>
      </c>
      <c r="C28" s="273"/>
      <c r="F28" s="283"/>
      <c r="G28" s="219"/>
    </row>
    <row r="29" spans="1:18" ht="47.25">
      <c r="A29" s="176" t="s">
        <v>567</v>
      </c>
      <c r="B29" s="177" t="s">
        <v>684</v>
      </c>
      <c r="C29" s="273"/>
      <c r="F29" s="283"/>
      <c r="G29" s="219"/>
    </row>
    <row r="30" spans="1:18" ht="78.75">
      <c r="A30" s="238" t="s">
        <v>776</v>
      </c>
      <c r="B30" s="239" t="s">
        <v>699</v>
      </c>
      <c r="C30" s="274" t="s">
        <v>775</v>
      </c>
      <c r="D30" s="206" t="s">
        <v>747</v>
      </c>
      <c r="E30" s="206" t="s">
        <v>642</v>
      </c>
      <c r="F30" s="283" t="s">
        <v>834</v>
      </c>
      <c r="G30" s="219" t="s">
        <v>822</v>
      </c>
      <c r="H30" s="7" t="s">
        <v>748</v>
      </c>
      <c r="I30" s="7" t="s">
        <v>748</v>
      </c>
      <c r="J30" s="7" t="s">
        <v>748</v>
      </c>
      <c r="K30" s="7" t="s">
        <v>748</v>
      </c>
      <c r="L30" s="7" t="s">
        <v>748</v>
      </c>
      <c r="M30" s="7" t="s">
        <v>750</v>
      </c>
      <c r="N30" s="7" t="s">
        <v>748</v>
      </c>
      <c r="O30" s="7" t="s">
        <v>748</v>
      </c>
      <c r="P30" s="7" t="s">
        <v>748</v>
      </c>
      <c r="Q30" s="207" t="s">
        <v>749</v>
      </c>
      <c r="R30" s="7" t="s">
        <v>748</v>
      </c>
    </row>
    <row r="31" spans="1:18" ht="15.75">
      <c r="A31" s="174"/>
      <c r="B31" s="191" t="s">
        <v>654</v>
      </c>
      <c r="C31" s="229" t="s">
        <v>586</v>
      </c>
      <c r="F31" s="283"/>
      <c r="G31" s="219"/>
    </row>
    <row r="32" spans="1:18" ht="47.25">
      <c r="A32" s="176" t="s">
        <v>504</v>
      </c>
      <c r="B32" s="177" t="s">
        <v>681</v>
      </c>
      <c r="C32" s="229" t="s">
        <v>586</v>
      </c>
      <c r="F32" s="283"/>
      <c r="G32" s="219"/>
    </row>
    <row r="33" spans="1:18" ht="78.75">
      <c r="A33" s="176" t="s">
        <v>509</v>
      </c>
      <c r="B33" s="177" t="s">
        <v>686</v>
      </c>
      <c r="C33" s="229" t="s">
        <v>586</v>
      </c>
      <c r="F33" s="283"/>
      <c r="G33" s="219"/>
    </row>
    <row r="34" spans="1:18" ht="78.75">
      <c r="A34" s="176" t="s">
        <v>557</v>
      </c>
      <c r="B34" s="177" t="s">
        <v>687</v>
      </c>
      <c r="C34" s="229" t="s">
        <v>586</v>
      </c>
      <c r="F34" s="283"/>
      <c r="G34" s="219"/>
    </row>
    <row r="35" spans="1:18" ht="94.5">
      <c r="A35" s="29" t="s">
        <v>777</v>
      </c>
      <c r="B35" s="275" t="s">
        <v>726</v>
      </c>
      <c r="C35" s="52" t="s">
        <v>779</v>
      </c>
      <c r="D35" s="206" t="s">
        <v>747</v>
      </c>
      <c r="E35" s="206" t="s">
        <v>654</v>
      </c>
      <c r="F35" s="284" t="s">
        <v>835</v>
      </c>
      <c r="G35" s="219" t="s">
        <v>836</v>
      </c>
      <c r="H35" s="7" t="s">
        <v>748</v>
      </c>
      <c r="I35" s="7" t="s">
        <v>748</v>
      </c>
      <c r="J35" s="7" t="s">
        <v>748</v>
      </c>
      <c r="K35" s="7" t="s">
        <v>748</v>
      </c>
      <c r="L35" s="7" t="s">
        <v>748</v>
      </c>
      <c r="M35" s="7" t="s">
        <v>750</v>
      </c>
      <c r="N35" s="7" t="s">
        <v>748</v>
      </c>
      <c r="O35" s="7" t="s">
        <v>748</v>
      </c>
      <c r="P35" s="7" t="s">
        <v>748</v>
      </c>
      <c r="Q35" s="7" t="s">
        <v>748</v>
      </c>
      <c r="R35" s="7" t="s">
        <v>748</v>
      </c>
    </row>
    <row r="36" spans="1:18" ht="63">
      <c r="A36" s="29" t="s">
        <v>778</v>
      </c>
      <c r="B36" s="183" t="s">
        <v>727</v>
      </c>
      <c r="C36" s="52" t="s">
        <v>780</v>
      </c>
      <c r="D36" s="206" t="s">
        <v>747</v>
      </c>
      <c r="E36" s="206" t="s">
        <v>654</v>
      </c>
      <c r="F36" s="283" t="s">
        <v>837</v>
      </c>
      <c r="G36" s="219" t="s">
        <v>836</v>
      </c>
      <c r="H36" s="7" t="s">
        <v>748</v>
      </c>
      <c r="I36" s="7" t="s">
        <v>748</v>
      </c>
      <c r="J36" s="7" t="s">
        <v>748</v>
      </c>
      <c r="K36" s="7" t="s">
        <v>748</v>
      </c>
      <c r="L36" s="7" t="s">
        <v>748</v>
      </c>
      <c r="M36" s="7" t="s">
        <v>750</v>
      </c>
      <c r="N36" s="7" t="s">
        <v>748</v>
      </c>
      <c r="O36" s="7" t="s">
        <v>748</v>
      </c>
      <c r="P36" s="7" t="s">
        <v>748</v>
      </c>
      <c r="Q36" s="7" t="s">
        <v>748</v>
      </c>
      <c r="R36" s="7" t="s">
        <v>748</v>
      </c>
    </row>
    <row r="37" spans="1:18" ht="47.25">
      <c r="A37" s="176" t="s">
        <v>510</v>
      </c>
      <c r="B37" s="177" t="s">
        <v>682</v>
      </c>
      <c r="C37" s="229" t="s">
        <v>586</v>
      </c>
      <c r="F37" s="283"/>
      <c r="G37" s="219"/>
    </row>
    <row r="38" spans="1:18" ht="31.5">
      <c r="A38" s="176" t="s">
        <v>560</v>
      </c>
      <c r="B38" s="177" t="s">
        <v>683</v>
      </c>
      <c r="C38" s="229" t="s">
        <v>586</v>
      </c>
      <c r="F38" s="283"/>
      <c r="G38" s="219"/>
    </row>
    <row r="39" spans="1:18" ht="47.25">
      <c r="A39" s="29" t="s">
        <v>753</v>
      </c>
      <c r="B39" s="167" t="s">
        <v>700</v>
      </c>
      <c r="C39" s="52" t="s">
        <v>781</v>
      </c>
      <c r="D39" s="206" t="s">
        <v>747</v>
      </c>
      <c r="E39" s="206" t="s">
        <v>654</v>
      </c>
      <c r="F39" s="283" t="s">
        <v>838</v>
      </c>
      <c r="G39" s="219" t="s">
        <v>839</v>
      </c>
      <c r="H39" s="7" t="s">
        <v>748</v>
      </c>
      <c r="I39" s="7" t="s">
        <v>748</v>
      </c>
      <c r="J39" s="7" t="s">
        <v>748</v>
      </c>
      <c r="K39" s="7" t="s">
        <v>748</v>
      </c>
      <c r="L39" s="7" t="s">
        <v>748</v>
      </c>
      <c r="M39" s="7" t="s">
        <v>750</v>
      </c>
      <c r="N39" s="7" t="s">
        <v>748</v>
      </c>
      <c r="O39" s="7" t="s">
        <v>748</v>
      </c>
      <c r="P39" s="7" t="s">
        <v>748</v>
      </c>
      <c r="Q39" s="207" t="s">
        <v>749</v>
      </c>
      <c r="R39" s="7" t="s">
        <v>748</v>
      </c>
    </row>
    <row r="40" spans="1:18" ht="47.25">
      <c r="A40" s="29" t="s">
        <v>754</v>
      </c>
      <c r="B40" s="168" t="s">
        <v>701</v>
      </c>
      <c r="C40" s="52" t="s">
        <v>782</v>
      </c>
      <c r="D40" s="206" t="s">
        <v>747</v>
      </c>
      <c r="E40" s="206" t="s">
        <v>654</v>
      </c>
      <c r="F40" s="283" t="s">
        <v>840</v>
      </c>
      <c r="G40" s="219" t="s">
        <v>841</v>
      </c>
      <c r="H40" s="7" t="s">
        <v>748</v>
      </c>
      <c r="I40" s="7" t="s">
        <v>748</v>
      </c>
      <c r="J40" s="7" t="s">
        <v>748</v>
      </c>
      <c r="K40" s="7" t="s">
        <v>748</v>
      </c>
      <c r="L40" s="7" t="s">
        <v>748</v>
      </c>
      <c r="M40" s="7" t="s">
        <v>750</v>
      </c>
      <c r="N40" s="7" t="s">
        <v>748</v>
      </c>
      <c r="O40" s="7" t="s">
        <v>748</v>
      </c>
      <c r="P40" s="7" t="s">
        <v>748</v>
      </c>
      <c r="Q40" s="207" t="s">
        <v>749</v>
      </c>
      <c r="R40" s="7" t="s">
        <v>748</v>
      </c>
    </row>
    <row r="41" spans="1:18" ht="47.25">
      <c r="A41" s="29" t="s">
        <v>755</v>
      </c>
      <c r="B41" s="168" t="s">
        <v>702</v>
      </c>
      <c r="C41" s="52" t="s">
        <v>783</v>
      </c>
      <c r="D41" s="206" t="s">
        <v>747</v>
      </c>
      <c r="E41" s="206" t="s">
        <v>654</v>
      </c>
      <c r="F41" s="283" t="s">
        <v>842</v>
      </c>
      <c r="G41" s="219" t="s">
        <v>836</v>
      </c>
      <c r="H41" s="7" t="s">
        <v>748</v>
      </c>
      <c r="I41" s="7" t="s">
        <v>748</v>
      </c>
      <c r="J41" s="7" t="s">
        <v>748</v>
      </c>
      <c r="K41" s="7" t="s">
        <v>748</v>
      </c>
      <c r="L41" s="7" t="s">
        <v>748</v>
      </c>
      <c r="M41" s="7" t="s">
        <v>750</v>
      </c>
      <c r="N41" s="7" t="s">
        <v>748</v>
      </c>
      <c r="O41" s="7" t="s">
        <v>748</v>
      </c>
      <c r="P41" s="7" t="s">
        <v>748</v>
      </c>
      <c r="Q41" s="207" t="s">
        <v>749</v>
      </c>
      <c r="R41" s="7" t="s">
        <v>748</v>
      </c>
    </row>
    <row r="42" spans="1:18" ht="15.75">
      <c r="A42" s="174"/>
      <c r="B42" s="276" t="s">
        <v>658</v>
      </c>
      <c r="C42" s="229" t="s">
        <v>586</v>
      </c>
      <c r="F42" s="283"/>
      <c r="G42" s="219"/>
    </row>
    <row r="43" spans="1:18" ht="47.25">
      <c r="A43" s="176" t="s">
        <v>504</v>
      </c>
      <c r="B43" s="177" t="s">
        <v>681</v>
      </c>
      <c r="C43" s="229" t="s">
        <v>586</v>
      </c>
      <c r="F43" s="283"/>
      <c r="G43" s="219"/>
    </row>
    <row r="44" spans="1:18" ht="78.75">
      <c r="A44" s="176" t="s">
        <v>509</v>
      </c>
      <c r="B44" s="177" t="s">
        <v>686</v>
      </c>
      <c r="C44" s="229" t="s">
        <v>586</v>
      </c>
      <c r="F44" s="283"/>
      <c r="G44" s="219"/>
    </row>
    <row r="45" spans="1:18" ht="78.75">
      <c r="A45" s="176" t="s">
        <v>557</v>
      </c>
      <c r="B45" s="177" t="s">
        <v>687</v>
      </c>
      <c r="C45" s="229" t="s">
        <v>586</v>
      </c>
      <c r="F45" s="283"/>
      <c r="G45" s="219"/>
    </row>
    <row r="46" spans="1:18" ht="47.25">
      <c r="A46" s="190" t="s">
        <v>777</v>
      </c>
      <c r="B46" s="275" t="s">
        <v>720</v>
      </c>
      <c r="C46" s="52" t="s">
        <v>784</v>
      </c>
      <c r="D46" s="206" t="s">
        <v>747</v>
      </c>
      <c r="E46" s="206" t="s">
        <v>658</v>
      </c>
      <c r="F46" s="283" t="s">
        <v>843</v>
      </c>
      <c r="G46" s="219" t="s">
        <v>844</v>
      </c>
      <c r="H46" s="7" t="s">
        <v>748</v>
      </c>
      <c r="I46" s="7" t="s">
        <v>748</v>
      </c>
      <c r="J46" s="7" t="s">
        <v>748</v>
      </c>
      <c r="K46" s="7" t="s">
        <v>748</v>
      </c>
      <c r="L46" s="7" t="s">
        <v>748</v>
      </c>
      <c r="M46" s="7" t="s">
        <v>750</v>
      </c>
      <c r="N46" s="7" t="s">
        <v>748</v>
      </c>
      <c r="O46" s="7" t="s">
        <v>748</v>
      </c>
      <c r="P46" s="7" t="s">
        <v>748</v>
      </c>
      <c r="Q46" s="207" t="s">
        <v>749</v>
      </c>
      <c r="R46" s="7" t="s">
        <v>748</v>
      </c>
    </row>
    <row r="47" spans="1:18" ht="47.25">
      <c r="A47" s="176" t="s">
        <v>510</v>
      </c>
      <c r="B47" s="177" t="s">
        <v>682</v>
      </c>
      <c r="C47" s="229" t="s">
        <v>586</v>
      </c>
      <c r="F47" s="283"/>
      <c r="G47" s="219"/>
    </row>
    <row r="48" spans="1:18" ht="31.5">
      <c r="A48" s="176" t="s">
        <v>560</v>
      </c>
      <c r="B48" s="177" t="s">
        <v>683</v>
      </c>
      <c r="C48" s="229" t="s">
        <v>586</v>
      </c>
      <c r="F48" s="283"/>
      <c r="G48" s="219"/>
    </row>
    <row r="49" spans="1:18" ht="47.25">
      <c r="A49" s="29" t="s">
        <v>753</v>
      </c>
      <c r="B49" s="272" t="s">
        <v>703</v>
      </c>
      <c r="C49" s="52" t="s">
        <v>785</v>
      </c>
      <c r="D49" s="206" t="s">
        <v>747</v>
      </c>
      <c r="E49" s="206" t="s">
        <v>658</v>
      </c>
      <c r="F49" s="283" t="s">
        <v>845</v>
      </c>
      <c r="G49" s="219" t="s">
        <v>844</v>
      </c>
      <c r="H49" s="7" t="s">
        <v>748</v>
      </c>
      <c r="I49" s="7" t="s">
        <v>748</v>
      </c>
      <c r="J49" s="7" t="s">
        <v>748</v>
      </c>
      <c r="K49" s="7" t="s">
        <v>748</v>
      </c>
      <c r="L49" s="7" t="s">
        <v>748</v>
      </c>
      <c r="M49" s="7" t="s">
        <v>750</v>
      </c>
      <c r="N49" s="7" t="s">
        <v>748</v>
      </c>
      <c r="O49" s="7" t="s">
        <v>748</v>
      </c>
      <c r="P49" s="7" t="s">
        <v>748</v>
      </c>
      <c r="Q49" s="207" t="s">
        <v>749</v>
      </c>
      <c r="R49" s="7" t="s">
        <v>748</v>
      </c>
    </row>
    <row r="50" spans="1:18" ht="63">
      <c r="A50" s="29" t="s">
        <v>754</v>
      </c>
      <c r="B50" s="277" t="s">
        <v>705</v>
      </c>
      <c r="C50" s="52" t="s">
        <v>786</v>
      </c>
      <c r="D50" s="206" t="s">
        <v>747</v>
      </c>
      <c r="E50" s="206" t="s">
        <v>658</v>
      </c>
      <c r="F50" s="284" t="s">
        <v>846</v>
      </c>
      <c r="G50" s="219" t="s">
        <v>844</v>
      </c>
      <c r="H50" s="7" t="s">
        <v>748</v>
      </c>
      <c r="I50" s="7" t="s">
        <v>748</v>
      </c>
      <c r="J50" s="7" t="s">
        <v>748</v>
      </c>
      <c r="K50" s="7" t="s">
        <v>748</v>
      </c>
      <c r="L50" s="7" t="s">
        <v>748</v>
      </c>
      <c r="M50" s="7" t="s">
        <v>750</v>
      </c>
      <c r="N50" s="7" t="s">
        <v>748</v>
      </c>
      <c r="O50" s="7" t="s">
        <v>748</v>
      </c>
      <c r="P50" s="7" t="s">
        <v>748</v>
      </c>
      <c r="Q50" s="207" t="s">
        <v>749</v>
      </c>
      <c r="R50" s="7" t="s">
        <v>748</v>
      </c>
    </row>
    <row r="51" spans="1:18" ht="63">
      <c r="A51" s="29" t="s">
        <v>755</v>
      </c>
      <c r="B51" s="277" t="s">
        <v>704</v>
      </c>
      <c r="C51" s="52" t="s">
        <v>787</v>
      </c>
      <c r="D51" s="206" t="s">
        <v>747</v>
      </c>
      <c r="E51" s="206" t="s">
        <v>658</v>
      </c>
      <c r="F51" s="283" t="s">
        <v>847</v>
      </c>
      <c r="G51" s="219" t="s">
        <v>844</v>
      </c>
      <c r="H51" s="7" t="s">
        <v>748</v>
      </c>
      <c r="I51" s="7" t="s">
        <v>748</v>
      </c>
      <c r="J51" s="7" t="s">
        <v>748</v>
      </c>
      <c r="K51" s="7" t="s">
        <v>748</v>
      </c>
      <c r="L51" s="7" t="s">
        <v>748</v>
      </c>
      <c r="M51" s="7" t="s">
        <v>750</v>
      </c>
      <c r="N51" s="7" t="s">
        <v>748</v>
      </c>
      <c r="O51" s="7" t="s">
        <v>748</v>
      </c>
      <c r="P51" s="7" t="s">
        <v>748</v>
      </c>
      <c r="Q51" s="207" t="s">
        <v>749</v>
      </c>
      <c r="R51" s="7" t="s">
        <v>748</v>
      </c>
    </row>
    <row r="52" spans="1:18" ht="47.25">
      <c r="A52" s="29" t="s">
        <v>756</v>
      </c>
      <c r="B52" s="272" t="s">
        <v>706</v>
      </c>
      <c r="C52" s="52" t="s">
        <v>788</v>
      </c>
      <c r="D52" s="206" t="s">
        <v>747</v>
      </c>
      <c r="E52" s="206" t="s">
        <v>658</v>
      </c>
      <c r="F52" s="283" t="s">
        <v>848</v>
      </c>
      <c r="G52" s="219" t="s">
        <v>844</v>
      </c>
      <c r="H52" s="7" t="s">
        <v>748</v>
      </c>
      <c r="I52" s="7" t="s">
        <v>748</v>
      </c>
      <c r="J52" s="7" t="s">
        <v>748</v>
      </c>
      <c r="K52" s="7" t="s">
        <v>748</v>
      </c>
      <c r="L52" s="7" t="s">
        <v>748</v>
      </c>
      <c r="M52" s="7" t="s">
        <v>750</v>
      </c>
      <c r="N52" s="7" t="s">
        <v>748</v>
      </c>
      <c r="O52" s="7" t="s">
        <v>748</v>
      </c>
      <c r="P52" s="7" t="s">
        <v>748</v>
      </c>
      <c r="Q52" s="207" t="s">
        <v>749</v>
      </c>
      <c r="R52" s="7" t="s">
        <v>748</v>
      </c>
    </row>
    <row r="53" spans="1:18" ht="15.75">
      <c r="A53" s="174"/>
      <c r="B53" s="191" t="s">
        <v>663</v>
      </c>
      <c r="C53" s="229" t="s">
        <v>586</v>
      </c>
      <c r="F53" s="283"/>
      <c r="G53" s="219"/>
    </row>
    <row r="54" spans="1:18" ht="47.25">
      <c r="A54" s="176" t="s">
        <v>504</v>
      </c>
      <c r="B54" s="177" t="s">
        <v>681</v>
      </c>
      <c r="C54" s="229" t="s">
        <v>586</v>
      </c>
      <c r="F54" s="283"/>
      <c r="G54" s="219"/>
    </row>
    <row r="55" spans="1:18" ht="47.25">
      <c r="A55" s="176" t="s">
        <v>510</v>
      </c>
      <c r="B55" s="177" t="s">
        <v>682</v>
      </c>
      <c r="C55" s="229" t="s">
        <v>586</v>
      </c>
      <c r="F55" s="283"/>
      <c r="G55" s="219"/>
    </row>
    <row r="56" spans="1:18" ht="31.5">
      <c r="A56" s="176" t="s">
        <v>560</v>
      </c>
      <c r="B56" s="177" t="s">
        <v>683</v>
      </c>
      <c r="C56" s="229" t="s">
        <v>586</v>
      </c>
      <c r="F56" s="283"/>
      <c r="G56" s="219"/>
    </row>
    <row r="57" spans="1:18" ht="47.25">
      <c r="A57" s="29" t="s">
        <v>753</v>
      </c>
      <c r="B57" s="186" t="s">
        <v>707</v>
      </c>
      <c r="C57" s="52" t="s">
        <v>789</v>
      </c>
      <c r="D57" s="206" t="s">
        <v>747</v>
      </c>
      <c r="E57" s="7" t="s">
        <v>663</v>
      </c>
      <c r="F57" s="283" t="s">
        <v>849</v>
      </c>
      <c r="G57" s="219" t="s">
        <v>850</v>
      </c>
      <c r="H57" s="7" t="s">
        <v>748</v>
      </c>
      <c r="I57" s="7" t="s">
        <v>748</v>
      </c>
      <c r="J57" s="7" t="s">
        <v>748</v>
      </c>
      <c r="K57" s="7" t="s">
        <v>748</v>
      </c>
      <c r="L57" s="7" t="s">
        <v>748</v>
      </c>
      <c r="M57" s="7" t="s">
        <v>750</v>
      </c>
      <c r="N57" s="7" t="s">
        <v>748</v>
      </c>
      <c r="O57" s="7" t="s">
        <v>748</v>
      </c>
      <c r="P57" s="7" t="s">
        <v>748</v>
      </c>
      <c r="Q57" s="207" t="s">
        <v>749</v>
      </c>
      <c r="R57" s="7" t="s">
        <v>748</v>
      </c>
    </row>
    <row r="58" spans="1:18" ht="47.25">
      <c r="A58" s="29" t="s">
        <v>754</v>
      </c>
      <c r="B58" s="186" t="s">
        <v>708</v>
      </c>
      <c r="C58" s="52" t="s">
        <v>790</v>
      </c>
      <c r="D58" s="206" t="s">
        <v>747</v>
      </c>
      <c r="E58" s="7" t="s">
        <v>663</v>
      </c>
      <c r="F58" s="284" t="s">
        <v>851</v>
      </c>
      <c r="G58" s="219" t="s">
        <v>852</v>
      </c>
      <c r="H58" s="7" t="s">
        <v>748</v>
      </c>
      <c r="I58" s="7" t="s">
        <v>748</v>
      </c>
      <c r="J58" s="7" t="s">
        <v>748</v>
      </c>
      <c r="K58" s="7" t="s">
        <v>748</v>
      </c>
      <c r="L58" s="7" t="s">
        <v>748</v>
      </c>
      <c r="M58" s="7" t="s">
        <v>750</v>
      </c>
      <c r="N58" s="7" t="s">
        <v>748</v>
      </c>
      <c r="O58" s="7" t="s">
        <v>748</v>
      </c>
      <c r="P58" s="7" t="s">
        <v>748</v>
      </c>
      <c r="Q58" s="207" t="s">
        <v>749</v>
      </c>
      <c r="R58" s="7" t="s">
        <v>748</v>
      </c>
    </row>
    <row r="59" spans="1:18" ht="47.25">
      <c r="A59" s="176" t="s">
        <v>511</v>
      </c>
      <c r="B59" s="177" t="s">
        <v>685</v>
      </c>
      <c r="C59" s="229" t="s">
        <v>586</v>
      </c>
      <c r="F59" s="283"/>
      <c r="G59" s="219"/>
    </row>
    <row r="60" spans="1:18" ht="47.25">
      <c r="A60" s="176" t="s">
        <v>567</v>
      </c>
      <c r="B60" s="177" t="s">
        <v>684</v>
      </c>
      <c r="C60" s="229" t="s">
        <v>586</v>
      </c>
      <c r="F60" s="283"/>
      <c r="G60" s="219"/>
    </row>
    <row r="61" spans="1:18" ht="63">
      <c r="A61" s="29" t="s">
        <v>776</v>
      </c>
      <c r="B61" s="186" t="s">
        <v>709</v>
      </c>
      <c r="C61" s="52" t="s">
        <v>790</v>
      </c>
      <c r="D61" s="206" t="s">
        <v>747</v>
      </c>
      <c r="E61" s="7" t="s">
        <v>663</v>
      </c>
      <c r="F61" s="283" t="s">
        <v>853</v>
      </c>
      <c r="G61" s="219" t="s">
        <v>850</v>
      </c>
      <c r="H61" s="7" t="s">
        <v>748</v>
      </c>
      <c r="I61" s="7" t="s">
        <v>748</v>
      </c>
      <c r="J61" s="7" t="s">
        <v>748</v>
      </c>
      <c r="K61" s="7" t="s">
        <v>748</v>
      </c>
      <c r="L61" s="7" t="s">
        <v>748</v>
      </c>
      <c r="M61" s="7" t="s">
        <v>750</v>
      </c>
      <c r="N61" s="7" t="s">
        <v>748</v>
      </c>
      <c r="O61" s="7" t="s">
        <v>748</v>
      </c>
      <c r="P61" s="7" t="s">
        <v>748</v>
      </c>
      <c r="Q61" s="7" t="s">
        <v>748</v>
      </c>
      <c r="R61" s="7" t="s">
        <v>748</v>
      </c>
    </row>
    <row r="62" spans="1:18" ht="15.75">
      <c r="A62" s="174"/>
      <c r="B62" s="278" t="s">
        <v>666</v>
      </c>
      <c r="C62" s="229" t="s">
        <v>586</v>
      </c>
      <c r="F62" s="283"/>
      <c r="G62" s="219"/>
    </row>
    <row r="63" spans="1:18" ht="47.25">
      <c r="A63" s="176" t="s">
        <v>504</v>
      </c>
      <c r="B63" s="177" t="s">
        <v>681</v>
      </c>
      <c r="C63" s="229" t="s">
        <v>586</v>
      </c>
      <c r="F63" s="283"/>
      <c r="G63" s="219"/>
    </row>
    <row r="64" spans="1:18" ht="78.75">
      <c r="A64" s="176" t="s">
        <v>509</v>
      </c>
      <c r="B64" s="177" t="s">
        <v>686</v>
      </c>
      <c r="C64" s="229" t="s">
        <v>586</v>
      </c>
      <c r="F64" s="283"/>
      <c r="G64" s="219"/>
    </row>
    <row r="65" spans="1:18" ht="78.75">
      <c r="A65" s="176" t="s">
        <v>557</v>
      </c>
      <c r="B65" s="177" t="s">
        <v>687</v>
      </c>
      <c r="C65" s="229" t="s">
        <v>586</v>
      </c>
      <c r="F65" s="283"/>
      <c r="G65" s="219"/>
    </row>
    <row r="66" spans="1:18" ht="63">
      <c r="A66" s="29" t="s">
        <v>777</v>
      </c>
      <c r="B66" s="277" t="s">
        <v>722</v>
      </c>
      <c r="C66" s="52" t="s">
        <v>791</v>
      </c>
      <c r="D66" s="206" t="s">
        <v>747</v>
      </c>
      <c r="E66" s="7" t="s">
        <v>666</v>
      </c>
      <c r="F66" s="284" t="s">
        <v>854</v>
      </c>
      <c r="G66" s="219" t="s">
        <v>855</v>
      </c>
      <c r="H66" s="7" t="s">
        <v>748</v>
      </c>
      <c r="I66" s="7" t="s">
        <v>748</v>
      </c>
      <c r="J66" s="7" t="s">
        <v>748</v>
      </c>
      <c r="K66" s="7" t="s">
        <v>748</v>
      </c>
      <c r="L66" s="7" t="s">
        <v>748</v>
      </c>
      <c r="M66" s="7" t="s">
        <v>750</v>
      </c>
      <c r="N66" s="7" t="s">
        <v>748</v>
      </c>
      <c r="O66" s="7" t="s">
        <v>748</v>
      </c>
      <c r="P66" s="7" t="s">
        <v>748</v>
      </c>
      <c r="Q66" s="7" t="s">
        <v>748</v>
      </c>
      <c r="R66" s="7" t="s">
        <v>748</v>
      </c>
    </row>
    <row r="67" spans="1:18" ht="110.25">
      <c r="A67" s="29" t="s">
        <v>778</v>
      </c>
      <c r="B67" s="277" t="s">
        <v>724</v>
      </c>
      <c r="C67" s="52" t="s">
        <v>792</v>
      </c>
      <c r="D67" s="206" t="s">
        <v>747</v>
      </c>
      <c r="E67" s="7" t="s">
        <v>666</v>
      </c>
      <c r="F67" s="284" t="s">
        <v>856</v>
      </c>
      <c r="G67" s="219" t="s">
        <v>832</v>
      </c>
      <c r="H67" s="7" t="s">
        <v>748</v>
      </c>
      <c r="I67" s="7" t="s">
        <v>748</v>
      </c>
      <c r="J67" s="7" t="s">
        <v>748</v>
      </c>
      <c r="K67" s="7" t="s">
        <v>748</v>
      </c>
      <c r="L67" s="7" t="s">
        <v>748</v>
      </c>
      <c r="M67" s="7" t="s">
        <v>750</v>
      </c>
      <c r="N67" s="7" t="s">
        <v>748</v>
      </c>
      <c r="O67" s="7" t="s">
        <v>748</v>
      </c>
      <c r="P67" s="7" t="s">
        <v>748</v>
      </c>
      <c r="Q67" s="7" t="s">
        <v>748</v>
      </c>
      <c r="R67" s="7" t="s">
        <v>748</v>
      </c>
    </row>
    <row r="68" spans="1:18" ht="94.5">
      <c r="A68" s="29" t="s">
        <v>797</v>
      </c>
      <c r="B68" s="277" t="s">
        <v>725</v>
      </c>
      <c r="C68" s="52" t="s">
        <v>793</v>
      </c>
      <c r="D68" s="206" t="s">
        <v>747</v>
      </c>
      <c r="E68" s="7" t="s">
        <v>666</v>
      </c>
      <c r="F68" s="284" t="s">
        <v>857</v>
      </c>
      <c r="G68" s="219" t="s">
        <v>855</v>
      </c>
      <c r="H68" s="7" t="s">
        <v>748</v>
      </c>
      <c r="I68" s="7" t="s">
        <v>748</v>
      </c>
      <c r="J68" s="7" t="s">
        <v>748</v>
      </c>
      <c r="K68" s="7" t="s">
        <v>748</v>
      </c>
      <c r="L68" s="7" t="s">
        <v>748</v>
      </c>
      <c r="M68" s="7" t="s">
        <v>750</v>
      </c>
      <c r="N68" s="7" t="s">
        <v>748</v>
      </c>
      <c r="O68" s="7" t="s">
        <v>748</v>
      </c>
      <c r="P68" s="7" t="s">
        <v>748</v>
      </c>
      <c r="Q68" s="7" t="s">
        <v>748</v>
      </c>
      <c r="R68" s="7" t="s">
        <v>748</v>
      </c>
    </row>
    <row r="69" spans="1:18" ht="63">
      <c r="A69" s="29" t="s">
        <v>798</v>
      </c>
      <c r="B69" s="277" t="s">
        <v>723</v>
      </c>
      <c r="C69" s="52" t="s">
        <v>794</v>
      </c>
      <c r="D69" s="206" t="s">
        <v>747</v>
      </c>
      <c r="E69" s="7" t="s">
        <v>666</v>
      </c>
      <c r="F69" s="284" t="s">
        <v>858</v>
      </c>
      <c r="G69" s="219" t="s">
        <v>855</v>
      </c>
      <c r="H69" s="7" t="s">
        <v>748</v>
      </c>
      <c r="I69" s="7" t="s">
        <v>748</v>
      </c>
      <c r="J69" s="7" t="s">
        <v>748</v>
      </c>
      <c r="K69" s="7" t="s">
        <v>748</v>
      </c>
      <c r="L69" s="7" t="s">
        <v>748</v>
      </c>
      <c r="M69" s="7" t="s">
        <v>750</v>
      </c>
      <c r="N69" s="7" t="s">
        <v>748</v>
      </c>
      <c r="O69" s="7" t="s">
        <v>748</v>
      </c>
      <c r="P69" s="7" t="s">
        <v>748</v>
      </c>
      <c r="Q69" s="7" t="s">
        <v>748</v>
      </c>
      <c r="R69" s="7" t="s">
        <v>748</v>
      </c>
    </row>
    <row r="70" spans="1:18" ht="94.5">
      <c r="A70" s="29" t="s">
        <v>799</v>
      </c>
      <c r="B70" s="277" t="s">
        <v>737</v>
      </c>
      <c r="C70" s="52" t="s">
        <v>795</v>
      </c>
      <c r="D70" s="206" t="s">
        <v>747</v>
      </c>
      <c r="E70" s="7" t="s">
        <v>666</v>
      </c>
      <c r="F70" s="284" t="s">
        <v>859</v>
      </c>
      <c r="G70" s="219" t="s">
        <v>832</v>
      </c>
      <c r="H70" s="7" t="s">
        <v>748</v>
      </c>
      <c r="I70" s="7" t="s">
        <v>748</v>
      </c>
      <c r="J70" s="7" t="s">
        <v>748</v>
      </c>
      <c r="K70" s="7" t="s">
        <v>748</v>
      </c>
      <c r="L70" s="7" t="s">
        <v>748</v>
      </c>
      <c r="M70" s="7" t="s">
        <v>750</v>
      </c>
      <c r="N70" s="7" t="s">
        <v>748</v>
      </c>
      <c r="O70" s="7" t="s">
        <v>748</v>
      </c>
      <c r="P70" s="7" t="s">
        <v>748</v>
      </c>
      <c r="Q70" s="7" t="s">
        <v>748</v>
      </c>
      <c r="R70" s="7" t="s">
        <v>748</v>
      </c>
    </row>
    <row r="71" spans="1:18" ht="94.5">
      <c r="A71" s="29" t="s">
        <v>800</v>
      </c>
      <c r="B71" s="277" t="s">
        <v>721</v>
      </c>
      <c r="C71" s="52" t="s">
        <v>796</v>
      </c>
      <c r="D71" s="206" t="s">
        <v>747</v>
      </c>
      <c r="E71" s="7" t="s">
        <v>666</v>
      </c>
      <c r="F71" s="284" t="s">
        <v>860</v>
      </c>
      <c r="G71" s="219" t="s">
        <v>832</v>
      </c>
      <c r="H71" s="7" t="s">
        <v>748</v>
      </c>
      <c r="I71" s="7" t="s">
        <v>748</v>
      </c>
      <c r="J71" s="7" t="s">
        <v>748</v>
      </c>
      <c r="K71" s="7" t="s">
        <v>748</v>
      </c>
      <c r="L71" s="7" t="s">
        <v>748</v>
      </c>
      <c r="M71" s="7" t="s">
        <v>750</v>
      </c>
      <c r="N71" s="7" t="s">
        <v>748</v>
      </c>
      <c r="O71" s="7" t="s">
        <v>748</v>
      </c>
      <c r="P71" s="7" t="s">
        <v>748</v>
      </c>
      <c r="Q71" s="7" t="s">
        <v>748</v>
      </c>
      <c r="R71" s="7" t="s">
        <v>748</v>
      </c>
    </row>
    <row r="72" spans="1:18" ht="47.25">
      <c r="A72" s="176" t="s">
        <v>510</v>
      </c>
      <c r="B72" s="177" t="s">
        <v>682</v>
      </c>
      <c r="C72" s="229" t="s">
        <v>586</v>
      </c>
      <c r="F72" s="284"/>
      <c r="G72" s="219"/>
    </row>
    <row r="73" spans="1:18" ht="31.5">
      <c r="A73" s="176" t="s">
        <v>560</v>
      </c>
      <c r="B73" s="177" t="s">
        <v>683</v>
      </c>
      <c r="C73" s="229" t="s">
        <v>586</v>
      </c>
      <c r="F73" s="284"/>
      <c r="G73" s="219"/>
    </row>
    <row r="74" spans="1:18" ht="47.25">
      <c r="A74" s="29" t="s">
        <v>753</v>
      </c>
      <c r="B74" s="277" t="s">
        <v>710</v>
      </c>
      <c r="C74" s="52" t="s">
        <v>801</v>
      </c>
      <c r="D74" s="206" t="s">
        <v>747</v>
      </c>
      <c r="E74" s="7" t="s">
        <v>666</v>
      </c>
      <c r="F74" s="284" t="s">
        <v>861</v>
      </c>
      <c r="G74" s="219" t="s">
        <v>855</v>
      </c>
      <c r="H74" s="7" t="s">
        <v>748</v>
      </c>
      <c r="I74" s="7" t="s">
        <v>748</v>
      </c>
      <c r="J74" s="7" t="s">
        <v>748</v>
      </c>
      <c r="K74" s="7" t="s">
        <v>748</v>
      </c>
      <c r="L74" s="7" t="s">
        <v>748</v>
      </c>
      <c r="M74" s="7" t="s">
        <v>750</v>
      </c>
      <c r="N74" s="7" t="s">
        <v>748</v>
      </c>
      <c r="O74" s="7" t="s">
        <v>748</v>
      </c>
      <c r="P74" s="7" t="s">
        <v>748</v>
      </c>
      <c r="Q74" s="207" t="s">
        <v>749</v>
      </c>
      <c r="R74" s="7" t="s">
        <v>748</v>
      </c>
    </row>
    <row r="75" spans="1:18" ht="47.25">
      <c r="A75" s="29" t="s">
        <v>754</v>
      </c>
      <c r="B75" s="277" t="s">
        <v>711</v>
      </c>
      <c r="C75" s="52" t="s">
        <v>802</v>
      </c>
      <c r="D75" s="206" t="s">
        <v>747</v>
      </c>
      <c r="E75" s="7" t="s">
        <v>666</v>
      </c>
      <c r="F75" s="284" t="s">
        <v>862</v>
      </c>
      <c r="G75" s="219" t="s">
        <v>863</v>
      </c>
      <c r="H75" s="7" t="s">
        <v>748</v>
      </c>
      <c r="I75" s="7" t="s">
        <v>748</v>
      </c>
      <c r="J75" s="7" t="s">
        <v>748</v>
      </c>
      <c r="K75" s="7" t="s">
        <v>748</v>
      </c>
      <c r="L75" s="7" t="s">
        <v>748</v>
      </c>
      <c r="M75" s="7" t="s">
        <v>750</v>
      </c>
      <c r="N75" s="7" t="s">
        <v>748</v>
      </c>
      <c r="O75" s="7" t="s">
        <v>748</v>
      </c>
      <c r="P75" s="7" t="s">
        <v>748</v>
      </c>
      <c r="Q75" s="207" t="s">
        <v>749</v>
      </c>
      <c r="R75" s="7" t="s">
        <v>748</v>
      </c>
    </row>
    <row r="76" spans="1:18" ht="47.25">
      <c r="A76" s="29" t="s">
        <v>755</v>
      </c>
      <c r="B76" s="277" t="s">
        <v>712</v>
      </c>
      <c r="C76" s="52" t="s">
        <v>803</v>
      </c>
      <c r="D76" s="206" t="s">
        <v>747</v>
      </c>
      <c r="E76" s="7" t="s">
        <v>666</v>
      </c>
      <c r="F76" s="284" t="s">
        <v>864</v>
      </c>
      <c r="G76" s="219" t="s">
        <v>863</v>
      </c>
      <c r="H76" s="7" t="s">
        <v>748</v>
      </c>
      <c r="I76" s="7" t="s">
        <v>748</v>
      </c>
      <c r="J76" s="7" t="s">
        <v>748</v>
      </c>
      <c r="K76" s="7" t="s">
        <v>748</v>
      </c>
      <c r="L76" s="7" t="s">
        <v>748</v>
      </c>
      <c r="M76" s="7" t="s">
        <v>750</v>
      </c>
      <c r="N76" s="7" t="s">
        <v>748</v>
      </c>
      <c r="O76" s="7" t="s">
        <v>748</v>
      </c>
      <c r="P76" s="7" t="s">
        <v>748</v>
      </c>
      <c r="Q76" s="207" t="s">
        <v>749</v>
      </c>
      <c r="R76" s="7" t="s">
        <v>748</v>
      </c>
    </row>
    <row r="77" spans="1:18" ht="63">
      <c r="A77" s="29" t="s">
        <v>756</v>
      </c>
      <c r="B77" s="277" t="s">
        <v>713</v>
      </c>
      <c r="C77" s="52" t="s">
        <v>804</v>
      </c>
      <c r="D77" s="206" t="s">
        <v>747</v>
      </c>
      <c r="E77" s="7" t="s">
        <v>666</v>
      </c>
      <c r="F77" s="284" t="s">
        <v>865</v>
      </c>
      <c r="G77" s="219" t="s">
        <v>855</v>
      </c>
      <c r="H77" s="7" t="s">
        <v>748</v>
      </c>
      <c r="I77" s="7" t="s">
        <v>748</v>
      </c>
      <c r="J77" s="7" t="s">
        <v>748</v>
      </c>
      <c r="K77" s="7" t="s">
        <v>748</v>
      </c>
      <c r="L77" s="7" t="s">
        <v>748</v>
      </c>
      <c r="M77" s="7" t="s">
        <v>750</v>
      </c>
      <c r="N77" s="7" t="s">
        <v>748</v>
      </c>
      <c r="O77" s="7" t="s">
        <v>748</v>
      </c>
      <c r="P77" s="7" t="s">
        <v>748</v>
      </c>
      <c r="Q77" s="207" t="s">
        <v>749</v>
      </c>
      <c r="R77" s="7" t="s">
        <v>748</v>
      </c>
    </row>
    <row r="78" spans="1:18" ht="63">
      <c r="A78" s="29" t="s">
        <v>757</v>
      </c>
      <c r="B78" s="277" t="s">
        <v>714</v>
      </c>
      <c r="C78" s="52" t="s">
        <v>805</v>
      </c>
      <c r="D78" s="206" t="s">
        <v>747</v>
      </c>
      <c r="E78" s="7" t="s">
        <v>666</v>
      </c>
      <c r="F78" s="284" t="s">
        <v>865</v>
      </c>
      <c r="G78" s="219" t="s">
        <v>855</v>
      </c>
      <c r="H78" s="7" t="s">
        <v>748</v>
      </c>
      <c r="I78" s="7" t="s">
        <v>748</v>
      </c>
      <c r="J78" s="7" t="s">
        <v>748</v>
      </c>
      <c r="K78" s="7" t="s">
        <v>748</v>
      </c>
      <c r="L78" s="7" t="s">
        <v>748</v>
      </c>
      <c r="M78" s="7" t="s">
        <v>750</v>
      </c>
      <c r="N78" s="7" t="s">
        <v>748</v>
      </c>
      <c r="O78" s="7" t="s">
        <v>748</v>
      </c>
      <c r="P78" s="7" t="s">
        <v>748</v>
      </c>
      <c r="Q78" s="207" t="s">
        <v>749</v>
      </c>
      <c r="R78" s="7" t="s">
        <v>748</v>
      </c>
    </row>
    <row r="79" spans="1:18" ht="47.25">
      <c r="A79" s="29" t="s">
        <v>758</v>
      </c>
      <c r="B79" s="277" t="s">
        <v>715</v>
      </c>
      <c r="C79" s="52" t="s">
        <v>806</v>
      </c>
      <c r="D79" s="206" t="s">
        <v>747</v>
      </c>
      <c r="E79" s="7" t="s">
        <v>666</v>
      </c>
      <c r="F79" s="284" t="s">
        <v>856</v>
      </c>
      <c r="G79" s="219" t="s">
        <v>832</v>
      </c>
      <c r="H79" s="7" t="s">
        <v>748</v>
      </c>
      <c r="I79" s="7" t="s">
        <v>748</v>
      </c>
      <c r="J79" s="7" t="s">
        <v>748</v>
      </c>
      <c r="K79" s="7" t="s">
        <v>748</v>
      </c>
      <c r="L79" s="7" t="s">
        <v>748</v>
      </c>
      <c r="M79" s="7" t="s">
        <v>750</v>
      </c>
      <c r="N79" s="7" t="s">
        <v>748</v>
      </c>
      <c r="O79" s="7" t="s">
        <v>748</v>
      </c>
      <c r="P79" s="7" t="s">
        <v>748</v>
      </c>
      <c r="Q79" s="207" t="s">
        <v>749</v>
      </c>
      <c r="R79" s="7" t="s">
        <v>748</v>
      </c>
    </row>
    <row r="80" spans="1:18" ht="47.25">
      <c r="A80" s="29" t="s">
        <v>759</v>
      </c>
      <c r="B80" s="277" t="s">
        <v>716</v>
      </c>
      <c r="C80" s="52" t="s">
        <v>807</v>
      </c>
      <c r="D80" s="206" t="s">
        <v>747</v>
      </c>
      <c r="E80" s="7" t="s">
        <v>666</v>
      </c>
      <c r="F80" s="284" t="s">
        <v>856</v>
      </c>
      <c r="G80" s="219" t="s">
        <v>832</v>
      </c>
      <c r="H80" s="7" t="s">
        <v>748</v>
      </c>
      <c r="I80" s="7" t="s">
        <v>748</v>
      </c>
      <c r="J80" s="7" t="s">
        <v>748</v>
      </c>
      <c r="K80" s="7" t="s">
        <v>748</v>
      </c>
      <c r="L80" s="7" t="s">
        <v>748</v>
      </c>
      <c r="M80" s="7" t="s">
        <v>750</v>
      </c>
      <c r="N80" s="7" t="s">
        <v>748</v>
      </c>
      <c r="O80" s="7" t="s">
        <v>748</v>
      </c>
      <c r="P80" s="7" t="s">
        <v>748</v>
      </c>
      <c r="Q80" s="207" t="s">
        <v>749</v>
      </c>
      <c r="R80" s="7" t="s">
        <v>748</v>
      </c>
    </row>
    <row r="81" spans="1:18" ht="47.25">
      <c r="A81" s="29" t="s">
        <v>760</v>
      </c>
      <c r="B81" s="277" t="s">
        <v>717</v>
      </c>
      <c r="C81" s="52" t="s">
        <v>808</v>
      </c>
      <c r="D81" s="206" t="s">
        <v>747</v>
      </c>
      <c r="E81" s="7" t="s">
        <v>666</v>
      </c>
      <c r="F81" s="284" t="s">
        <v>854</v>
      </c>
      <c r="G81" s="219" t="s">
        <v>855</v>
      </c>
      <c r="H81" s="7" t="s">
        <v>748</v>
      </c>
      <c r="I81" s="7" t="s">
        <v>748</v>
      </c>
      <c r="J81" s="7" t="s">
        <v>748</v>
      </c>
      <c r="K81" s="7" t="s">
        <v>748</v>
      </c>
      <c r="L81" s="7" t="s">
        <v>748</v>
      </c>
      <c r="M81" s="7" t="s">
        <v>750</v>
      </c>
      <c r="N81" s="7" t="s">
        <v>748</v>
      </c>
      <c r="O81" s="7" t="s">
        <v>748</v>
      </c>
      <c r="P81" s="7" t="s">
        <v>748</v>
      </c>
      <c r="Q81" s="207" t="s">
        <v>749</v>
      </c>
      <c r="R81" s="7" t="s">
        <v>748</v>
      </c>
    </row>
    <row r="82" spans="1:18" ht="47.25">
      <c r="A82" s="29" t="s">
        <v>761</v>
      </c>
      <c r="B82" s="277" t="s">
        <v>718</v>
      </c>
      <c r="C82" s="52" t="s">
        <v>809</v>
      </c>
      <c r="D82" s="206" t="s">
        <v>747</v>
      </c>
      <c r="E82" s="7" t="s">
        <v>666</v>
      </c>
      <c r="F82" s="284" t="s">
        <v>857</v>
      </c>
      <c r="G82" s="219" t="s">
        <v>855</v>
      </c>
      <c r="H82" s="7" t="s">
        <v>748</v>
      </c>
      <c r="I82" s="7" t="s">
        <v>748</v>
      </c>
      <c r="J82" s="7" t="s">
        <v>748</v>
      </c>
      <c r="K82" s="7" t="s">
        <v>748</v>
      </c>
      <c r="L82" s="7" t="s">
        <v>748</v>
      </c>
      <c r="M82" s="7" t="s">
        <v>750</v>
      </c>
      <c r="N82" s="7" t="s">
        <v>748</v>
      </c>
      <c r="O82" s="7" t="s">
        <v>748</v>
      </c>
      <c r="P82" s="7" t="s">
        <v>748</v>
      </c>
      <c r="Q82" s="207" t="s">
        <v>749</v>
      </c>
      <c r="R82" s="7" t="s">
        <v>748</v>
      </c>
    </row>
    <row r="83" spans="1:18" ht="47.25">
      <c r="A83" s="29" t="s">
        <v>762</v>
      </c>
      <c r="B83" s="277" t="s">
        <v>719</v>
      </c>
      <c r="C83" s="52" t="s">
        <v>810</v>
      </c>
      <c r="D83" s="206" t="s">
        <v>747</v>
      </c>
      <c r="E83" s="7" t="s">
        <v>666</v>
      </c>
      <c r="F83" s="284" t="s">
        <v>866</v>
      </c>
      <c r="G83" s="219" t="s">
        <v>867</v>
      </c>
      <c r="H83" s="7" t="s">
        <v>748</v>
      </c>
      <c r="I83" s="7" t="s">
        <v>748</v>
      </c>
      <c r="J83" s="7" t="s">
        <v>748</v>
      </c>
      <c r="K83" s="7" t="s">
        <v>748</v>
      </c>
      <c r="L83" s="7" t="s">
        <v>748</v>
      </c>
      <c r="M83" s="7" t="s">
        <v>750</v>
      </c>
      <c r="N83" s="7" t="s">
        <v>748</v>
      </c>
      <c r="O83" s="7" t="s">
        <v>748</v>
      </c>
      <c r="P83" s="7" t="s">
        <v>748</v>
      </c>
      <c r="Q83" s="207" t="s">
        <v>749</v>
      </c>
      <c r="R83" s="7" t="s">
        <v>748</v>
      </c>
    </row>
  </sheetData>
  <mergeCells count="5">
    <mergeCell ref="A10:R10"/>
    <mergeCell ref="A9:R9"/>
    <mergeCell ref="A4:R4"/>
    <mergeCell ref="A6:R6"/>
    <mergeCell ref="A7:R7"/>
  </mergeCells>
  <pageMargins left="0.70866141732283472" right="0.70866141732283472" top="0.74803149606299213" bottom="0.74803149606299213" header="0.31496062992125984" footer="0.31496062992125984"/>
  <pageSetup paperSize="8" scale="12" orientation="landscape" r:id="rId1"/>
</worksheet>
</file>

<file path=xl/worksheets/sheet15.xml><?xml version="1.0" encoding="utf-8"?>
<worksheet xmlns="http://schemas.openxmlformats.org/spreadsheetml/2006/main" xmlns:r="http://schemas.openxmlformats.org/officeDocument/2006/relationships">
  <sheetPr>
    <tabColor rgb="FFFFC000"/>
  </sheetPr>
  <dimension ref="A1:AI46"/>
  <sheetViews>
    <sheetView view="pageBreakPreview" topLeftCell="B6" zoomScale="90" zoomScaleNormal="50" zoomScaleSheetLayoutView="90" workbookViewId="0">
      <selection activeCell="A8" sqref="A8:P8"/>
    </sheetView>
  </sheetViews>
  <sheetFormatPr defaultColWidth="16" defaultRowHeight="15"/>
  <cols>
    <col min="1" max="1" width="10.25" style="6" customWidth="1"/>
    <col min="2" max="2" width="56.875" style="7" customWidth="1"/>
    <col min="3" max="3" width="15.5" style="7" customWidth="1"/>
    <col min="4" max="4" width="16.375" style="7" customWidth="1"/>
    <col min="5" max="5" width="29" style="7" customWidth="1"/>
    <col min="6" max="6" width="25.875" style="7" customWidth="1"/>
    <col min="7" max="7" width="17.875" style="7" customWidth="1"/>
    <col min="8" max="8" width="17.375" style="7" customWidth="1"/>
    <col min="9" max="9" width="14" style="7" customWidth="1"/>
    <col min="10" max="10" width="12.75" style="7" customWidth="1"/>
    <col min="11" max="12" width="17.375" style="7" customWidth="1"/>
    <col min="13" max="13" width="18.5" style="7" customWidth="1"/>
    <col min="14" max="14" width="21.5" style="7" customWidth="1"/>
    <col min="15" max="15" width="7.75" style="7" customWidth="1"/>
    <col min="16" max="16" width="9" style="7" customWidth="1"/>
    <col min="17" max="17" width="17.75" style="7" customWidth="1"/>
    <col min="18" max="18" width="18.375" style="7" customWidth="1"/>
    <col min="19" max="19" width="9.125" style="7" customWidth="1"/>
    <col min="20" max="20" width="9" style="7" customWidth="1"/>
    <col min="21" max="21" width="22" style="7" customWidth="1"/>
    <col min="22" max="22" width="11.875" style="7" customWidth="1"/>
    <col min="23" max="23" width="17.375" style="7" customWidth="1"/>
    <col min="24" max="24" width="14.875" style="7" customWidth="1"/>
    <col min="25" max="25" width="10.625" style="6" customWidth="1"/>
    <col min="26" max="26" width="9.25" style="6" customWidth="1"/>
    <col min="27" max="27" width="11.125" style="6" customWidth="1"/>
    <col min="28" max="28" width="11.875" style="6" customWidth="1"/>
    <col min="29" max="29" width="15.625" style="6" customWidth="1"/>
    <col min="30" max="31" width="15.875" style="6" customWidth="1"/>
    <col min="32" max="32" width="20.75" style="6" customWidth="1"/>
    <col min="33" max="33" width="18.375" style="6" customWidth="1"/>
    <col min="34" max="34" width="29" style="6" customWidth="1"/>
    <col min="35" max="254" width="9" style="6" customWidth="1"/>
    <col min="255" max="255" width="3.875" style="6" bestFit="1" customWidth="1"/>
    <col min="256" max="256" width="16" style="6" bestFit="1"/>
    <col min="257" max="16384" width="16" style="6"/>
  </cols>
  <sheetData>
    <row r="1" spans="1:35" ht="18.75">
      <c r="P1" s="25" t="s">
        <v>346</v>
      </c>
      <c r="AE1" s="25"/>
    </row>
    <row r="2" spans="1:35" ht="18.75">
      <c r="P2" s="15" t="s">
        <v>1</v>
      </c>
      <c r="AE2" s="15"/>
    </row>
    <row r="3" spans="1:35" ht="18.75">
      <c r="P3" s="15" t="s">
        <v>259</v>
      </c>
      <c r="AE3" s="15"/>
    </row>
    <row r="4" spans="1:35" s="101" customFormat="1" ht="18.75">
      <c r="A4" s="468" t="s">
        <v>634</v>
      </c>
      <c r="B4" s="468"/>
      <c r="C4" s="468"/>
      <c r="D4" s="468"/>
      <c r="E4" s="468"/>
      <c r="F4" s="468"/>
      <c r="G4" s="468"/>
      <c r="H4" s="468"/>
      <c r="I4" s="468"/>
      <c r="J4" s="468"/>
      <c r="K4" s="468"/>
      <c r="L4" s="468"/>
      <c r="M4" s="468"/>
      <c r="N4" s="468"/>
      <c r="O4" s="468"/>
      <c r="P4" s="468"/>
      <c r="Q4" s="7"/>
      <c r="R4" s="7"/>
      <c r="S4" s="7"/>
      <c r="T4" s="7"/>
      <c r="U4" s="7"/>
      <c r="V4" s="7"/>
      <c r="W4" s="7"/>
      <c r="X4" s="7"/>
      <c r="AE4" s="15"/>
    </row>
    <row r="5" spans="1:35" s="101" customFormat="1" ht="18.75">
      <c r="A5" s="138"/>
      <c r="B5" s="138"/>
      <c r="C5" s="138"/>
      <c r="D5" s="138"/>
      <c r="E5" s="138"/>
      <c r="F5" s="138"/>
      <c r="G5" s="138"/>
      <c r="H5" s="138"/>
      <c r="I5" s="138"/>
      <c r="J5" s="138"/>
      <c r="K5" s="138"/>
      <c r="L5" s="138"/>
      <c r="M5" s="138"/>
      <c r="N5" s="138"/>
      <c r="O5" s="138"/>
      <c r="P5" s="138"/>
      <c r="Q5" s="7"/>
      <c r="R5" s="7"/>
      <c r="S5" s="7"/>
      <c r="T5" s="7"/>
      <c r="U5" s="7"/>
      <c r="V5" s="7"/>
      <c r="W5" s="7"/>
      <c r="X5" s="7"/>
      <c r="AE5" s="15"/>
    </row>
    <row r="6" spans="1:35" ht="16.5">
      <c r="A6" s="468" t="s">
        <v>529</v>
      </c>
      <c r="B6" s="468"/>
      <c r="C6" s="468"/>
      <c r="D6" s="468"/>
      <c r="E6" s="468"/>
      <c r="F6" s="468"/>
      <c r="G6" s="468"/>
      <c r="H6" s="468"/>
      <c r="I6" s="468"/>
      <c r="J6" s="468"/>
      <c r="K6" s="468"/>
      <c r="L6" s="468"/>
      <c r="M6" s="468"/>
      <c r="N6" s="468"/>
      <c r="O6" s="468"/>
      <c r="P6" s="468"/>
      <c r="Q6" s="108"/>
      <c r="R6" s="108"/>
      <c r="S6" s="108"/>
      <c r="T6" s="108"/>
      <c r="U6" s="108"/>
      <c r="V6" s="108"/>
      <c r="W6" s="108"/>
      <c r="X6" s="108"/>
      <c r="Y6" s="108"/>
      <c r="Z6" s="108"/>
      <c r="AA6" s="108"/>
      <c r="AB6" s="108"/>
      <c r="AC6" s="108"/>
      <c r="AD6" s="108"/>
      <c r="AE6" s="108"/>
      <c r="AF6" s="108"/>
      <c r="AG6" s="108"/>
      <c r="AH6" s="108"/>
    </row>
    <row r="7" spans="1:35" s="101" customFormat="1" ht="16.5">
      <c r="A7" s="138"/>
      <c r="B7" s="138"/>
      <c r="C7" s="138"/>
      <c r="D7" s="138"/>
      <c r="E7" s="138"/>
      <c r="F7" s="138"/>
      <c r="G7" s="138"/>
      <c r="H7" s="138"/>
      <c r="I7" s="138"/>
      <c r="J7" s="138"/>
      <c r="K7" s="138"/>
      <c r="L7" s="138"/>
      <c r="M7" s="138"/>
      <c r="N7" s="138"/>
      <c r="O7" s="138"/>
      <c r="P7" s="138"/>
      <c r="Q7" s="108"/>
      <c r="R7" s="108"/>
      <c r="S7" s="108"/>
      <c r="T7" s="108"/>
      <c r="U7" s="108"/>
      <c r="V7" s="108"/>
      <c r="W7" s="108"/>
      <c r="X7" s="108"/>
      <c r="Y7" s="108"/>
      <c r="Z7" s="108"/>
      <c r="AA7" s="108"/>
      <c r="AB7" s="108"/>
      <c r="AC7" s="108"/>
      <c r="AD7" s="108"/>
      <c r="AE7" s="108"/>
      <c r="AF7" s="108"/>
      <c r="AG7" s="108"/>
      <c r="AH7" s="108"/>
    </row>
    <row r="8" spans="1:35" ht="15.75">
      <c r="A8" s="460" t="s">
        <v>677</v>
      </c>
      <c r="B8" s="460"/>
      <c r="C8" s="460"/>
      <c r="D8" s="460"/>
      <c r="E8" s="460"/>
      <c r="F8" s="460"/>
      <c r="G8" s="460"/>
      <c r="H8" s="460"/>
      <c r="I8" s="460"/>
      <c r="J8" s="460"/>
      <c r="K8" s="460"/>
      <c r="L8" s="460"/>
      <c r="M8" s="460"/>
      <c r="N8" s="460"/>
      <c r="O8" s="460"/>
      <c r="P8" s="460"/>
      <c r="Q8" s="96"/>
      <c r="R8" s="96"/>
      <c r="S8" s="96"/>
      <c r="T8" s="96"/>
      <c r="U8" s="96"/>
      <c r="V8" s="96"/>
      <c r="W8" s="96"/>
      <c r="X8" s="96"/>
      <c r="Y8" s="96"/>
      <c r="Z8" s="96"/>
      <c r="AA8" s="96"/>
      <c r="AB8" s="96"/>
      <c r="AC8" s="96"/>
      <c r="AD8" s="96"/>
      <c r="AE8" s="96"/>
      <c r="AF8" s="96"/>
      <c r="AG8" s="96"/>
      <c r="AH8" s="96"/>
    </row>
    <row r="9" spans="1:35" s="87" customFormat="1" ht="15.75">
      <c r="A9" s="395" t="s">
        <v>306</v>
      </c>
      <c r="B9" s="395"/>
      <c r="C9" s="395"/>
      <c r="D9" s="395"/>
      <c r="E9" s="395"/>
      <c r="F9" s="395"/>
      <c r="G9" s="395"/>
      <c r="H9" s="395"/>
      <c r="I9" s="395"/>
      <c r="J9" s="395"/>
      <c r="K9" s="395"/>
      <c r="L9" s="395"/>
      <c r="M9" s="395"/>
      <c r="N9" s="395"/>
      <c r="O9" s="395"/>
      <c r="P9" s="395"/>
      <c r="Q9" s="90"/>
      <c r="R9" s="90"/>
      <c r="S9" s="90"/>
      <c r="T9" s="90"/>
      <c r="U9" s="90"/>
      <c r="V9" s="90"/>
      <c r="W9" s="90"/>
      <c r="X9" s="90"/>
      <c r="Y9" s="90"/>
      <c r="Z9" s="90"/>
      <c r="AA9" s="90"/>
      <c r="AB9" s="90"/>
      <c r="AC9" s="90"/>
      <c r="AD9" s="90"/>
      <c r="AE9" s="90"/>
      <c r="AF9" s="90"/>
      <c r="AG9" s="90"/>
      <c r="AH9" s="90"/>
    </row>
    <row r="10" spans="1:35" s="87" customFormat="1">
      <c r="A10" s="475"/>
      <c r="B10" s="475"/>
      <c r="C10" s="475"/>
      <c r="D10" s="475"/>
      <c r="E10" s="475"/>
      <c r="F10" s="475"/>
      <c r="G10" s="475"/>
      <c r="H10" s="475"/>
      <c r="I10" s="475"/>
      <c r="J10" s="475"/>
      <c r="K10" s="475"/>
      <c r="L10" s="475"/>
      <c r="M10" s="475"/>
      <c r="N10" s="475"/>
      <c r="O10" s="475"/>
      <c r="P10" s="475"/>
      <c r="Q10" s="109"/>
      <c r="R10" s="109"/>
      <c r="S10" s="109"/>
      <c r="T10" s="109"/>
      <c r="U10" s="109"/>
      <c r="V10" s="109"/>
      <c r="W10" s="109"/>
      <c r="X10" s="109"/>
      <c r="Y10" s="109"/>
      <c r="Z10" s="109"/>
      <c r="AA10" s="109"/>
      <c r="AB10" s="109"/>
      <c r="AC10" s="109"/>
      <c r="AD10" s="109"/>
      <c r="AE10" s="109"/>
      <c r="AF10" s="109"/>
      <c r="AG10" s="109"/>
      <c r="AH10" s="109"/>
    </row>
    <row r="11" spans="1:35" ht="16.5">
      <c r="A11" s="378" t="s">
        <v>676</v>
      </c>
      <c r="B11" s="378"/>
      <c r="C11" s="378"/>
      <c r="D11" s="378"/>
      <c r="E11" s="378"/>
      <c r="F11" s="378"/>
      <c r="G11" s="378"/>
      <c r="H11" s="378"/>
      <c r="I11" s="378"/>
      <c r="J11" s="378"/>
      <c r="K11" s="378"/>
      <c r="L11" s="378"/>
      <c r="M11" s="378"/>
      <c r="N11" s="378"/>
      <c r="O11" s="378"/>
      <c r="P11" s="378"/>
      <c r="Q11" s="11"/>
      <c r="R11" s="11"/>
      <c r="S11" s="11"/>
      <c r="T11" s="11"/>
      <c r="U11" s="11"/>
      <c r="V11" s="11"/>
      <c r="W11" s="11"/>
      <c r="X11" s="11"/>
      <c r="Y11" s="11"/>
      <c r="Z11" s="11"/>
      <c r="AA11" s="11"/>
      <c r="AB11" s="11"/>
      <c r="AC11" s="11"/>
      <c r="AD11" s="11"/>
      <c r="AE11" s="11"/>
      <c r="AF11" s="11"/>
      <c r="AG11" s="11"/>
      <c r="AH11" s="11"/>
    </row>
    <row r="12" spans="1:35">
      <c r="A12" s="476"/>
      <c r="B12" s="476"/>
      <c r="C12" s="476"/>
      <c r="D12" s="476"/>
      <c r="E12" s="476"/>
      <c r="F12" s="476"/>
      <c r="G12" s="476"/>
      <c r="H12" s="476"/>
      <c r="I12" s="476"/>
      <c r="J12" s="476"/>
      <c r="K12" s="476"/>
      <c r="L12" s="476"/>
      <c r="M12" s="476"/>
      <c r="N12" s="476"/>
      <c r="O12" s="476"/>
      <c r="P12" s="476"/>
      <c r="Q12" s="476"/>
      <c r="R12" s="476"/>
      <c r="S12" s="476"/>
      <c r="T12" s="476"/>
      <c r="U12" s="476"/>
      <c r="V12" s="476"/>
      <c r="W12" s="476"/>
      <c r="X12" s="476"/>
      <c r="Y12" s="476"/>
      <c r="Z12" s="476"/>
      <c r="AA12" s="476"/>
      <c r="AB12" s="476"/>
      <c r="AC12" s="476"/>
      <c r="AD12" s="476"/>
      <c r="AE12" s="476"/>
      <c r="AF12" s="476"/>
      <c r="AG12" s="476"/>
      <c r="AH12" s="476"/>
    </row>
    <row r="13" spans="1:35" s="9" customFormat="1">
      <c r="A13" s="469" t="s">
        <v>173</v>
      </c>
      <c r="B13" s="469" t="s">
        <v>31</v>
      </c>
      <c r="C13" s="469" t="s">
        <v>310</v>
      </c>
      <c r="D13" s="466" t="s">
        <v>70</v>
      </c>
      <c r="E13" s="466"/>
      <c r="F13" s="466"/>
      <c r="G13" s="469" t="s">
        <v>65</v>
      </c>
      <c r="H13" s="484" t="s">
        <v>44</v>
      </c>
      <c r="I13" s="485"/>
      <c r="J13" s="485"/>
      <c r="K13" s="485"/>
      <c r="L13" s="486"/>
      <c r="M13" s="472" t="s">
        <v>477</v>
      </c>
      <c r="N13" s="473"/>
      <c r="O13" s="473"/>
      <c r="P13" s="474"/>
      <c r="Q13" s="472" t="s">
        <v>478</v>
      </c>
      <c r="R13" s="473"/>
      <c r="S13" s="473"/>
      <c r="T13" s="474"/>
      <c r="U13" s="481" t="s">
        <v>619</v>
      </c>
      <c r="V13" s="488" t="s">
        <v>618</v>
      </c>
      <c r="W13" s="489"/>
      <c r="X13" s="479" t="s">
        <v>139</v>
      </c>
      <c r="Y13" s="467" t="s">
        <v>95</v>
      </c>
      <c r="Z13" s="467"/>
      <c r="AA13" s="477" t="s">
        <v>467</v>
      </c>
      <c r="AB13" s="477"/>
      <c r="AC13" s="477"/>
      <c r="AD13" s="477"/>
      <c r="AE13" s="481" t="s">
        <v>71</v>
      </c>
      <c r="AF13" s="477" t="s">
        <v>41</v>
      </c>
      <c r="AG13" s="477"/>
      <c r="AH13" s="465" t="s">
        <v>375</v>
      </c>
      <c r="AI13" s="6"/>
    </row>
    <row r="14" spans="1:35" s="9" customFormat="1" ht="15.75">
      <c r="A14" s="471"/>
      <c r="B14" s="471"/>
      <c r="C14" s="471"/>
      <c r="D14" s="465" t="s">
        <v>92</v>
      </c>
      <c r="E14" s="465"/>
      <c r="F14" s="465" t="s">
        <v>355</v>
      </c>
      <c r="G14" s="471"/>
      <c r="H14" s="469" t="s">
        <v>64</v>
      </c>
      <c r="I14" s="465" t="s">
        <v>63</v>
      </c>
      <c r="J14" s="465"/>
      <c r="K14" s="469" t="s">
        <v>66</v>
      </c>
      <c r="L14" s="469" t="s">
        <v>468</v>
      </c>
      <c r="M14" s="479" t="s">
        <v>88</v>
      </c>
      <c r="N14" s="479" t="s">
        <v>86</v>
      </c>
      <c r="O14" s="467" t="s">
        <v>364</v>
      </c>
      <c r="P14" s="467"/>
      <c r="Q14" s="479" t="s">
        <v>87</v>
      </c>
      <c r="R14" s="479" t="s">
        <v>69</v>
      </c>
      <c r="S14" s="467" t="s">
        <v>314</v>
      </c>
      <c r="T14" s="467"/>
      <c r="U14" s="482"/>
      <c r="V14" s="490"/>
      <c r="W14" s="491"/>
      <c r="X14" s="487"/>
      <c r="Y14" s="467"/>
      <c r="Z14" s="467"/>
      <c r="AA14" s="478" t="s">
        <v>94</v>
      </c>
      <c r="AB14" s="478"/>
      <c r="AC14" s="466" t="s">
        <v>316</v>
      </c>
      <c r="AD14" s="466"/>
      <c r="AE14" s="482"/>
      <c r="AF14" s="477" t="s">
        <v>317</v>
      </c>
      <c r="AG14" s="477" t="s">
        <v>622</v>
      </c>
      <c r="AH14" s="465"/>
      <c r="AI14" s="6"/>
    </row>
    <row r="15" spans="1:35" s="9" customFormat="1" ht="34.5">
      <c r="A15" s="470"/>
      <c r="B15" s="470"/>
      <c r="C15" s="470"/>
      <c r="D15" s="116" t="s">
        <v>90</v>
      </c>
      <c r="E15" s="116" t="s">
        <v>91</v>
      </c>
      <c r="F15" s="465"/>
      <c r="G15" s="470"/>
      <c r="H15" s="470"/>
      <c r="I15" s="117" t="s">
        <v>67</v>
      </c>
      <c r="J15" s="117" t="s">
        <v>68</v>
      </c>
      <c r="K15" s="470"/>
      <c r="L15" s="470"/>
      <c r="M15" s="480"/>
      <c r="N15" s="480"/>
      <c r="O15" s="38" t="s">
        <v>34</v>
      </c>
      <c r="P15" s="38" t="s">
        <v>35</v>
      </c>
      <c r="Q15" s="480"/>
      <c r="R15" s="480"/>
      <c r="S15" s="38" t="s">
        <v>34</v>
      </c>
      <c r="T15" s="38" t="s">
        <v>35</v>
      </c>
      <c r="U15" s="483"/>
      <c r="V15" s="118" t="s">
        <v>635</v>
      </c>
      <c r="W15" s="118" t="s">
        <v>319</v>
      </c>
      <c r="X15" s="480"/>
      <c r="Y15" s="38" t="s">
        <v>34</v>
      </c>
      <c r="Z15" s="38" t="s">
        <v>35</v>
      </c>
      <c r="AA15" s="70" t="s">
        <v>36</v>
      </c>
      <c r="AB15" s="70" t="s">
        <v>37</v>
      </c>
      <c r="AC15" s="70" t="s">
        <v>36</v>
      </c>
      <c r="AD15" s="70" t="s">
        <v>37</v>
      </c>
      <c r="AE15" s="483"/>
      <c r="AF15" s="477"/>
      <c r="AG15" s="477"/>
      <c r="AH15" s="465"/>
      <c r="AI15" s="6"/>
    </row>
    <row r="16" spans="1:35" s="9" customFormat="1">
      <c r="A16" s="47">
        <v>1</v>
      </c>
      <c r="B16" s="47">
        <v>2</v>
      </c>
      <c r="C16" s="47">
        <v>3</v>
      </c>
      <c r="D16" s="47">
        <v>4</v>
      </c>
      <c r="E16" s="47">
        <v>5</v>
      </c>
      <c r="F16" s="47">
        <v>6</v>
      </c>
      <c r="G16" s="47">
        <v>7</v>
      </c>
      <c r="H16" s="47">
        <v>8</v>
      </c>
      <c r="I16" s="47">
        <v>9</v>
      </c>
      <c r="J16" s="47">
        <v>10</v>
      </c>
      <c r="K16" s="47">
        <v>11</v>
      </c>
      <c r="L16" s="47">
        <v>12</v>
      </c>
      <c r="M16" s="47">
        <v>13</v>
      </c>
      <c r="N16" s="47">
        <v>14</v>
      </c>
      <c r="O16" s="47">
        <v>15</v>
      </c>
      <c r="P16" s="47">
        <v>16</v>
      </c>
      <c r="Q16" s="47">
        <v>17</v>
      </c>
      <c r="R16" s="47">
        <v>18</v>
      </c>
      <c r="S16" s="47">
        <v>19</v>
      </c>
      <c r="T16" s="47">
        <v>20</v>
      </c>
      <c r="U16" s="47">
        <v>21</v>
      </c>
      <c r="V16" s="47">
        <v>22</v>
      </c>
      <c r="W16" s="47">
        <v>23</v>
      </c>
      <c r="X16" s="47">
        <v>24</v>
      </c>
      <c r="Y16" s="47">
        <v>25</v>
      </c>
      <c r="Z16" s="47">
        <v>26</v>
      </c>
      <c r="AA16" s="47">
        <v>27</v>
      </c>
      <c r="AB16" s="47">
        <v>28</v>
      </c>
      <c r="AC16" s="47">
        <v>29</v>
      </c>
      <c r="AD16" s="47">
        <v>30</v>
      </c>
      <c r="AE16" s="47">
        <v>31</v>
      </c>
      <c r="AF16" s="47">
        <v>32</v>
      </c>
      <c r="AG16" s="47">
        <v>33</v>
      </c>
      <c r="AH16" s="47">
        <v>34</v>
      </c>
      <c r="AI16" s="6"/>
    </row>
    <row r="17" spans="1:34" ht="37.5">
      <c r="A17" s="48"/>
      <c r="B17" s="164" t="s">
        <v>641</v>
      </c>
      <c r="C17" s="164" t="s">
        <v>642</v>
      </c>
      <c r="D17" s="64"/>
      <c r="E17" s="64"/>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3"/>
      <c r="AG17" s="63"/>
      <c r="AH17" s="63"/>
    </row>
    <row r="18" spans="1:34" ht="37.5">
      <c r="A18" s="140"/>
      <c r="B18" s="164" t="s">
        <v>643</v>
      </c>
      <c r="C18" s="164" t="s">
        <v>642</v>
      </c>
    </row>
    <row r="19" spans="1:34" ht="37.5">
      <c r="B19" s="164" t="s">
        <v>644</v>
      </c>
      <c r="C19" s="164" t="s">
        <v>642</v>
      </c>
    </row>
    <row r="20" spans="1:34" ht="37.5">
      <c r="B20" s="164" t="s">
        <v>645</v>
      </c>
      <c r="C20" s="164" t="s">
        <v>642</v>
      </c>
      <c r="R20" s="10"/>
    </row>
    <row r="21" spans="1:34" ht="37.5">
      <c r="B21" s="164" t="s">
        <v>646</v>
      </c>
      <c r="C21" s="164" t="s">
        <v>642</v>
      </c>
    </row>
    <row r="22" spans="1:34" ht="37.5">
      <c r="B22" s="165" t="s">
        <v>647</v>
      </c>
      <c r="C22" s="164" t="s">
        <v>642</v>
      </c>
    </row>
    <row r="23" spans="1:34" ht="37.5">
      <c r="B23" s="165" t="s">
        <v>648</v>
      </c>
      <c r="C23" s="164" t="s">
        <v>642</v>
      </c>
    </row>
    <row r="24" spans="1:34" ht="37.5">
      <c r="B24" s="165" t="s">
        <v>649</v>
      </c>
      <c r="C24" s="164" t="s">
        <v>642</v>
      </c>
    </row>
    <row r="25" spans="1:34" ht="37.5">
      <c r="B25" s="165" t="s">
        <v>650</v>
      </c>
      <c r="C25" s="164" t="s">
        <v>642</v>
      </c>
    </row>
    <row r="26" spans="1:34" ht="37.5">
      <c r="B26" s="165" t="s">
        <v>651</v>
      </c>
      <c r="C26" s="164" t="s">
        <v>642</v>
      </c>
    </row>
    <row r="27" spans="1:34" ht="37.5">
      <c r="B27" s="166" t="s">
        <v>652</v>
      </c>
      <c r="C27" s="164" t="s">
        <v>642</v>
      </c>
    </row>
    <row r="28" spans="1:34" ht="31.5">
      <c r="B28" s="167" t="s">
        <v>653</v>
      </c>
      <c r="C28" s="167" t="s">
        <v>654</v>
      </c>
    </row>
    <row r="29" spans="1:34" ht="31.5">
      <c r="B29" s="168" t="s">
        <v>655</v>
      </c>
      <c r="C29" s="167" t="s">
        <v>654</v>
      </c>
    </row>
    <row r="30" spans="1:34" ht="31.5">
      <c r="B30" s="168" t="s">
        <v>656</v>
      </c>
      <c r="C30" s="167" t="s">
        <v>654</v>
      </c>
    </row>
    <row r="31" spans="1:34" ht="37.5">
      <c r="B31" s="164" t="s">
        <v>657</v>
      </c>
      <c r="C31" s="164" t="s">
        <v>658</v>
      </c>
    </row>
    <row r="32" spans="1:34" ht="37.5">
      <c r="B32" s="169" t="s">
        <v>659</v>
      </c>
      <c r="C32" s="164" t="s">
        <v>658</v>
      </c>
    </row>
    <row r="33" spans="2:3" ht="37.5">
      <c r="B33" s="169" t="s">
        <v>660</v>
      </c>
      <c r="C33" s="164" t="s">
        <v>658</v>
      </c>
    </row>
    <row r="34" spans="2:3" ht="37.5">
      <c r="B34" s="164" t="s">
        <v>661</v>
      </c>
      <c r="C34" s="164" t="s">
        <v>658</v>
      </c>
    </row>
    <row r="35" spans="2:3" ht="37.5">
      <c r="B35" s="165" t="s">
        <v>662</v>
      </c>
      <c r="C35" s="165" t="s">
        <v>663</v>
      </c>
    </row>
    <row r="36" spans="2:3" ht="37.5">
      <c r="B36" s="165" t="s">
        <v>664</v>
      </c>
      <c r="C36" s="165" t="s">
        <v>663</v>
      </c>
    </row>
    <row r="37" spans="2:3" ht="31.5">
      <c r="B37" s="169" t="s">
        <v>665</v>
      </c>
      <c r="C37" s="169" t="s">
        <v>666</v>
      </c>
    </row>
    <row r="38" spans="2:3" ht="15.75">
      <c r="B38" s="169" t="s">
        <v>667</v>
      </c>
      <c r="C38" s="169" t="s">
        <v>666</v>
      </c>
    </row>
    <row r="39" spans="2:3" ht="15.75">
      <c r="B39" s="169" t="s">
        <v>668</v>
      </c>
      <c r="C39" s="169" t="s">
        <v>666</v>
      </c>
    </row>
    <row r="40" spans="2:3" ht="15.75">
      <c r="B40" s="169" t="s">
        <v>669</v>
      </c>
      <c r="C40" s="169" t="s">
        <v>666</v>
      </c>
    </row>
    <row r="41" spans="2:3" ht="15.75">
      <c r="B41" s="169" t="s">
        <v>670</v>
      </c>
      <c r="C41" s="169" t="s">
        <v>666</v>
      </c>
    </row>
    <row r="42" spans="2:3" ht="15.75">
      <c r="B42" s="169" t="s">
        <v>671</v>
      </c>
      <c r="C42" s="169" t="s">
        <v>666</v>
      </c>
    </row>
    <row r="43" spans="2:3" ht="15.75">
      <c r="B43" s="169" t="s">
        <v>672</v>
      </c>
      <c r="C43" s="169" t="s">
        <v>666</v>
      </c>
    </row>
    <row r="44" spans="2:3" ht="15.75">
      <c r="B44" s="169" t="s">
        <v>673</v>
      </c>
      <c r="C44" s="169" t="s">
        <v>666</v>
      </c>
    </row>
    <row r="45" spans="2:3" ht="15.75">
      <c r="B45" s="169" t="s">
        <v>674</v>
      </c>
      <c r="C45" s="169" t="s">
        <v>666</v>
      </c>
    </row>
    <row r="46" spans="2:3" ht="31.5">
      <c r="B46" s="169" t="s">
        <v>675</v>
      </c>
      <c r="C46" s="169" t="s">
        <v>666</v>
      </c>
    </row>
  </sheetData>
  <mergeCells count="39">
    <mergeCell ref="X13:X15"/>
    <mergeCell ref="N14:N15"/>
    <mergeCell ref="I14:J14"/>
    <mergeCell ref="V13:W14"/>
    <mergeCell ref="U13:U15"/>
    <mergeCell ref="Q13:T13"/>
    <mergeCell ref="Q14:Q15"/>
    <mergeCell ref="A10:P10"/>
    <mergeCell ref="A12:AH12"/>
    <mergeCell ref="A13:A15"/>
    <mergeCell ref="H14:H15"/>
    <mergeCell ref="AF13:AG13"/>
    <mergeCell ref="AG14:AG15"/>
    <mergeCell ref="AA14:AB14"/>
    <mergeCell ref="AA13:AD13"/>
    <mergeCell ref="R14:R15"/>
    <mergeCell ref="AE13:AE15"/>
    <mergeCell ref="AF14:AF15"/>
    <mergeCell ref="AC14:AD14"/>
    <mergeCell ref="L14:L15"/>
    <mergeCell ref="M14:M15"/>
    <mergeCell ref="Y13:Z14"/>
    <mergeCell ref="H13:L13"/>
    <mergeCell ref="D14:E14"/>
    <mergeCell ref="D13:F13"/>
    <mergeCell ref="AH13:AH15"/>
    <mergeCell ref="S14:T14"/>
    <mergeCell ref="A4:P4"/>
    <mergeCell ref="A6:P6"/>
    <mergeCell ref="F14:F15"/>
    <mergeCell ref="K14:K15"/>
    <mergeCell ref="G13:G15"/>
    <mergeCell ref="A11:P11"/>
    <mergeCell ref="B13:B15"/>
    <mergeCell ref="C13:C15"/>
    <mergeCell ref="O14:P14"/>
    <mergeCell ref="M13:P13"/>
    <mergeCell ref="A8:P8"/>
    <mergeCell ref="A9:P9"/>
  </mergeCells>
  <pageMargins left="0.70866141732283472" right="0.70866141732283472" top="0.74803149606299213" bottom="0.74803149606299213" header="0.31496062992125984" footer="0.31496062992125984"/>
  <pageSetup paperSize="8" scale="65" fitToWidth="2" orientation="landscape" r:id="rId1"/>
  <headerFooter differentFirst="1">
    <oddHeader>&amp;C&amp;P</oddHeader>
  </headerFooter>
  <colBreaks count="1" manualBreakCount="1">
    <brk id="16" max="45" man="1"/>
  </colBreaks>
</worksheet>
</file>

<file path=xl/worksheets/sheet16.xml><?xml version="1.0" encoding="utf-8"?>
<worksheet xmlns="http://schemas.openxmlformats.org/spreadsheetml/2006/main" xmlns:r="http://schemas.openxmlformats.org/officeDocument/2006/relationships">
  <sheetPr>
    <tabColor rgb="FFFFC000"/>
  </sheetPr>
  <dimension ref="A1:AZ162"/>
  <sheetViews>
    <sheetView view="pageBreakPreview" topLeftCell="A4" zoomScale="60" zoomScaleNormal="50" workbookViewId="0">
      <selection activeCell="B87" sqref="B87"/>
    </sheetView>
  </sheetViews>
  <sheetFormatPr defaultColWidth="16.625" defaultRowHeight="15"/>
  <cols>
    <col min="1" max="1" width="11.375" style="150" customWidth="1"/>
    <col min="2" max="2" width="39.375" style="10" customWidth="1"/>
    <col min="3" max="3" width="11.875" style="10" customWidth="1"/>
    <col min="4" max="4" width="10.125" style="10" customWidth="1"/>
    <col min="5" max="5" width="10.5" style="10" customWidth="1"/>
    <col min="6" max="6" width="10.625" style="10" customWidth="1"/>
    <col min="7" max="7" width="17.875" style="10" customWidth="1"/>
    <col min="8" max="8" width="15.375" style="10" customWidth="1"/>
    <col min="9" max="9" width="18.625" style="10" customWidth="1"/>
    <col min="10" max="10" width="14.5" style="10" customWidth="1"/>
    <col min="11" max="11" width="17.375" style="10" customWidth="1"/>
    <col min="12" max="12" width="15.125" style="10" customWidth="1"/>
    <col min="13" max="13" width="18.5" style="10" customWidth="1"/>
    <col min="14" max="14" width="17" style="10" customWidth="1"/>
    <col min="15" max="15" width="17.625" style="10" customWidth="1"/>
    <col min="16" max="16" width="9" style="10" customWidth="1"/>
    <col min="17" max="17" width="17.75" style="7" customWidth="1"/>
    <col min="18" max="18" width="18.375" style="7" customWidth="1"/>
    <col min="19" max="19" width="9.125" style="7" customWidth="1"/>
    <col min="20" max="20" width="9" style="7" customWidth="1"/>
    <col min="21" max="21" width="22" style="7" customWidth="1"/>
    <col min="22" max="22" width="22.625" style="7" customWidth="1"/>
    <col min="23" max="23" width="14.875" style="7" customWidth="1"/>
    <col min="24" max="24" width="10.625" style="101" customWidth="1"/>
    <col min="25" max="25" width="9.25" style="101" customWidth="1"/>
    <col min="26" max="26" width="11.125" style="101" customWidth="1"/>
    <col min="27" max="27" width="11.875" style="101" customWidth="1"/>
    <col min="28" max="28" width="15.625" style="101" customWidth="1"/>
    <col min="29" max="30" width="15.875" style="101" customWidth="1"/>
    <col min="31" max="31" width="20.75" style="101" customWidth="1"/>
    <col min="32" max="32" width="18.375" style="101" customWidth="1"/>
    <col min="33" max="33" width="29" style="101" customWidth="1"/>
    <col min="34" max="253" width="9" style="101" customWidth="1"/>
    <col min="254" max="254" width="3.875" style="101" bestFit="1" customWidth="1"/>
    <col min="255" max="255" width="16" style="101" bestFit="1" customWidth="1"/>
    <col min="256" max="256" width="16.625" style="101" bestFit="1"/>
    <col min="257" max="16384" width="16.625" style="101"/>
  </cols>
  <sheetData>
    <row r="1" spans="1:52" ht="18.75">
      <c r="P1" s="151"/>
      <c r="AD1" s="25"/>
    </row>
    <row r="2" spans="1:52" ht="18.75">
      <c r="P2" s="152"/>
      <c r="AD2" s="15"/>
    </row>
    <row r="3" spans="1:52" ht="18.75">
      <c r="P3" s="152"/>
      <c r="AD3" s="15"/>
    </row>
    <row r="4" spans="1:52" ht="18.75">
      <c r="A4" s="468"/>
      <c r="B4" s="468"/>
      <c r="C4" s="468"/>
      <c r="D4" s="468"/>
      <c r="E4" s="468"/>
      <c r="F4" s="468"/>
      <c r="G4" s="468"/>
      <c r="H4" s="468"/>
      <c r="I4" s="468"/>
      <c r="J4" s="468"/>
      <c r="K4" s="468"/>
      <c r="L4" s="468"/>
      <c r="M4" s="468"/>
      <c r="N4" s="468"/>
      <c r="O4" s="468"/>
      <c r="P4" s="468"/>
      <c r="AD4" s="15"/>
    </row>
    <row r="5" spans="1:52" ht="16.5">
      <c r="A5" s="468" t="s">
        <v>530</v>
      </c>
      <c r="B5" s="468"/>
      <c r="C5" s="468"/>
      <c r="D5" s="468"/>
      <c r="E5" s="468"/>
      <c r="F5" s="468"/>
      <c r="G5" s="468"/>
      <c r="H5" s="468"/>
      <c r="I5" s="468"/>
      <c r="J5" s="468"/>
      <c r="K5" s="468"/>
      <c r="L5" s="468"/>
      <c r="M5" s="468"/>
      <c r="N5" s="468"/>
      <c r="O5" s="468"/>
      <c r="P5" s="468"/>
      <c r="Q5" s="108"/>
      <c r="R5" s="108"/>
      <c r="S5" s="108"/>
      <c r="T5" s="108"/>
      <c r="U5" s="108"/>
      <c r="V5" s="108"/>
      <c r="W5" s="108"/>
      <c r="X5" s="108"/>
      <c r="Y5" s="108"/>
      <c r="Z5" s="108"/>
      <c r="AA5" s="108"/>
      <c r="AB5" s="108"/>
      <c r="AC5" s="108"/>
      <c r="AD5" s="108"/>
      <c r="AE5" s="108"/>
      <c r="AF5" s="108"/>
      <c r="AG5" s="108"/>
    </row>
    <row r="6" spans="1:52" ht="16.5">
      <c r="A6" s="138"/>
      <c r="B6" s="138"/>
      <c r="C6" s="138"/>
      <c r="D6" s="138"/>
      <c r="E6" s="138"/>
      <c r="F6" s="138"/>
      <c r="G6" s="138"/>
      <c r="H6" s="138"/>
      <c r="I6" s="138"/>
      <c r="J6" s="138"/>
      <c r="K6" s="138"/>
      <c r="L6" s="138"/>
      <c r="M6" s="138"/>
      <c r="N6" s="138"/>
      <c r="O6" s="138"/>
      <c r="P6" s="138"/>
      <c r="Q6" s="108"/>
      <c r="R6" s="108"/>
      <c r="S6" s="108"/>
      <c r="T6" s="108"/>
      <c r="U6" s="108"/>
      <c r="V6" s="108"/>
      <c r="W6" s="108"/>
      <c r="X6" s="108"/>
      <c r="Y6" s="108"/>
      <c r="Z6" s="108"/>
      <c r="AA6" s="108"/>
      <c r="AB6" s="108"/>
      <c r="AC6" s="108"/>
      <c r="AD6" s="108"/>
      <c r="AE6" s="108"/>
      <c r="AF6" s="108"/>
      <c r="AG6" s="108"/>
    </row>
    <row r="7" spans="1:52" ht="15.75">
      <c r="A7" s="495" t="s">
        <v>172</v>
      </c>
      <c r="B7" s="495"/>
      <c r="C7" s="495"/>
      <c r="D7" s="495"/>
      <c r="E7" s="495"/>
      <c r="F7" s="495"/>
      <c r="G7" s="495"/>
      <c r="H7" s="495"/>
      <c r="I7" s="495"/>
      <c r="J7" s="495"/>
      <c r="K7" s="495"/>
      <c r="L7" s="495"/>
      <c r="M7" s="495"/>
      <c r="N7" s="495"/>
      <c r="O7" s="495"/>
      <c r="P7" s="495"/>
      <c r="Q7" s="96"/>
      <c r="R7" s="96"/>
      <c r="S7" s="96"/>
      <c r="T7" s="96"/>
      <c r="U7" s="96"/>
      <c r="V7" s="96"/>
      <c r="W7" s="96"/>
      <c r="X7" s="96"/>
      <c r="Y7" s="96"/>
      <c r="Z7" s="96"/>
      <c r="AA7" s="96"/>
      <c r="AB7" s="96"/>
      <c r="AC7" s="96"/>
      <c r="AD7" s="96"/>
      <c r="AE7" s="96"/>
      <c r="AF7" s="96"/>
      <c r="AG7" s="96"/>
    </row>
    <row r="8" spans="1:52" ht="15.75">
      <c r="A8" s="496" t="s">
        <v>306</v>
      </c>
      <c r="B8" s="496"/>
      <c r="C8" s="496"/>
      <c r="D8" s="496"/>
      <c r="E8" s="496"/>
      <c r="F8" s="496"/>
      <c r="G8" s="496"/>
      <c r="H8" s="496"/>
      <c r="I8" s="496"/>
      <c r="J8" s="496"/>
      <c r="K8" s="496"/>
      <c r="L8" s="496"/>
      <c r="M8" s="496"/>
      <c r="N8" s="496"/>
      <c r="O8" s="496"/>
      <c r="P8" s="496"/>
      <c r="Q8" s="90"/>
      <c r="R8" s="90"/>
      <c r="S8" s="90"/>
      <c r="T8" s="90"/>
      <c r="U8" s="90"/>
      <c r="V8" s="90"/>
      <c r="W8" s="90"/>
      <c r="X8" s="90"/>
      <c r="Y8" s="90"/>
      <c r="Z8" s="90"/>
      <c r="AA8" s="90"/>
      <c r="AB8" s="90"/>
      <c r="AC8" s="90"/>
      <c r="AD8" s="90"/>
      <c r="AE8" s="90"/>
      <c r="AF8" s="90"/>
      <c r="AG8" s="90"/>
    </row>
    <row r="9" spans="1:52">
      <c r="A9" s="497"/>
      <c r="B9" s="497"/>
      <c r="C9" s="497"/>
      <c r="D9" s="497"/>
      <c r="E9" s="497"/>
      <c r="F9" s="497"/>
      <c r="G9" s="497"/>
      <c r="H9" s="497"/>
      <c r="I9" s="497"/>
      <c r="J9" s="497"/>
      <c r="K9" s="497"/>
      <c r="L9" s="497"/>
      <c r="M9" s="497"/>
      <c r="N9" s="497"/>
      <c r="O9" s="497"/>
      <c r="P9" s="497"/>
      <c r="Q9" s="109"/>
      <c r="R9" s="109"/>
      <c r="S9" s="109"/>
      <c r="T9" s="109"/>
      <c r="U9" s="109"/>
      <c r="V9" s="109"/>
      <c r="W9" s="109"/>
      <c r="X9" s="109"/>
      <c r="Y9" s="109"/>
      <c r="Z9" s="109"/>
      <c r="AA9" s="109"/>
      <c r="AB9" s="109"/>
      <c r="AC9" s="109"/>
      <c r="AD9" s="109"/>
      <c r="AE9" s="109"/>
      <c r="AF9" s="109"/>
      <c r="AG9" s="109"/>
    </row>
    <row r="10" spans="1:52" ht="18" customHeight="1">
      <c r="A10" s="378" t="s">
        <v>53</v>
      </c>
      <c r="B10" s="378"/>
      <c r="C10" s="378"/>
      <c r="D10" s="378"/>
      <c r="E10" s="378"/>
      <c r="F10" s="378"/>
      <c r="G10" s="378"/>
      <c r="H10" s="378"/>
      <c r="I10" s="378"/>
      <c r="J10" s="378"/>
      <c r="K10" s="378"/>
      <c r="L10" s="378"/>
      <c r="M10" s="378"/>
      <c r="N10" s="378"/>
      <c r="O10" s="378"/>
      <c r="P10" s="378"/>
      <c r="Q10" s="11"/>
      <c r="R10" s="11"/>
      <c r="S10" s="11"/>
      <c r="T10" s="11"/>
      <c r="U10" s="11"/>
      <c r="V10" s="11"/>
      <c r="W10" s="11"/>
      <c r="X10" s="11"/>
      <c r="Y10" s="11"/>
      <c r="Z10" s="11"/>
      <c r="AA10" s="11"/>
      <c r="AB10" s="11"/>
      <c r="AC10" s="11"/>
      <c r="AD10" s="11"/>
      <c r="AE10" s="11"/>
      <c r="AF10" s="11"/>
      <c r="AG10" s="11"/>
    </row>
    <row r="11" spans="1:52" ht="18" customHeight="1">
      <c r="A11" s="144"/>
      <c r="B11" s="144"/>
      <c r="C11" s="144"/>
      <c r="D11" s="144"/>
      <c r="E11" s="144"/>
      <c r="F11" s="144"/>
      <c r="G11" s="144"/>
      <c r="H11" s="144"/>
      <c r="I11" s="144"/>
      <c r="J11" s="144"/>
      <c r="K11" s="144"/>
      <c r="L11" s="144"/>
      <c r="M11" s="144"/>
      <c r="N11" s="144"/>
      <c r="O11" s="144"/>
      <c r="P11" s="144"/>
      <c r="Q11" s="11"/>
      <c r="R11" s="11"/>
      <c r="S11" s="11"/>
      <c r="T11" s="11"/>
      <c r="U11" s="11"/>
      <c r="V11" s="11"/>
      <c r="W11" s="11"/>
      <c r="X11" s="11"/>
      <c r="Y11" s="11"/>
      <c r="Z11" s="11"/>
      <c r="AA11" s="11"/>
      <c r="AB11" s="11"/>
      <c r="AC11" s="11"/>
      <c r="AD11" s="11"/>
      <c r="AE11" s="11"/>
      <c r="AF11" s="11"/>
      <c r="AG11" s="11"/>
    </row>
    <row r="12" spans="1:52" ht="18.75">
      <c r="A12" s="378" t="s">
        <v>162</v>
      </c>
      <c r="B12" s="378"/>
      <c r="C12" s="378"/>
      <c r="D12" s="378"/>
      <c r="E12" s="378"/>
      <c r="F12" s="378"/>
      <c r="G12" s="378"/>
      <c r="H12" s="378"/>
      <c r="I12" s="378"/>
      <c r="J12" s="378"/>
      <c r="K12" s="378"/>
      <c r="L12" s="378"/>
      <c r="M12" s="378"/>
      <c r="N12" s="378"/>
      <c r="O12" s="378"/>
      <c r="P12" s="66"/>
      <c r="Q12" s="66"/>
      <c r="R12" s="66"/>
      <c r="S12" s="66"/>
      <c r="T12" s="66"/>
      <c r="U12" s="66"/>
      <c r="V12" s="66"/>
      <c r="W12" s="66"/>
      <c r="X12" s="66"/>
      <c r="Y12" s="66"/>
      <c r="Z12" s="66"/>
      <c r="AA12" s="66"/>
      <c r="AB12" s="66"/>
      <c r="AC12" s="66"/>
      <c r="AD12" s="66"/>
      <c r="AE12" s="66"/>
      <c r="AF12" s="66"/>
      <c r="AG12" s="66"/>
      <c r="AH12" s="66"/>
      <c r="AI12" s="66"/>
      <c r="AJ12" s="66"/>
      <c r="AK12" s="66"/>
      <c r="AL12" s="66"/>
      <c r="AM12" s="66"/>
      <c r="AN12" s="66"/>
      <c r="AO12" s="66"/>
      <c r="AP12" s="66"/>
      <c r="AQ12" s="66"/>
      <c r="AR12" s="66"/>
      <c r="AS12" s="66"/>
      <c r="AT12" s="66"/>
      <c r="AU12" s="66"/>
      <c r="AV12" s="66"/>
      <c r="AW12" s="66"/>
      <c r="AX12" s="66"/>
      <c r="AY12" s="66"/>
      <c r="AZ12" s="66"/>
    </row>
    <row r="13" spans="1:52" ht="16.5" customHeight="1">
      <c r="A13" s="494" t="s">
        <v>616</v>
      </c>
      <c r="B13" s="494"/>
      <c r="C13" s="494"/>
      <c r="D13" s="494"/>
      <c r="E13" s="494"/>
      <c r="F13" s="494"/>
      <c r="G13" s="494"/>
      <c r="H13" s="494"/>
      <c r="I13" s="494"/>
      <c r="J13" s="494"/>
      <c r="K13" s="494"/>
      <c r="L13" s="494"/>
      <c r="M13" s="494"/>
      <c r="N13" s="494"/>
      <c r="O13" s="494"/>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row>
    <row r="14" spans="1:52">
      <c r="A14" s="476"/>
      <c r="B14" s="476"/>
      <c r="C14" s="476"/>
      <c r="D14" s="476"/>
      <c r="E14" s="476"/>
      <c r="F14" s="476"/>
      <c r="G14" s="476"/>
      <c r="H14" s="476"/>
      <c r="I14" s="476"/>
      <c r="J14" s="476"/>
      <c r="K14" s="476"/>
      <c r="L14" s="476"/>
      <c r="M14" s="476"/>
      <c r="N14" s="476"/>
      <c r="O14" s="476"/>
      <c r="P14" s="476"/>
      <c r="Q14" s="476"/>
      <c r="R14" s="476"/>
      <c r="S14" s="476"/>
      <c r="T14" s="476"/>
      <c r="U14" s="476"/>
      <c r="V14" s="476"/>
      <c r="W14" s="476"/>
      <c r="X14" s="476"/>
      <c r="Y14" s="476"/>
      <c r="Z14" s="476"/>
      <c r="AA14" s="476"/>
      <c r="AB14" s="476"/>
      <c r="AC14" s="476"/>
      <c r="AD14" s="476"/>
      <c r="AE14" s="476"/>
      <c r="AF14" s="476"/>
      <c r="AG14" s="476"/>
    </row>
    <row r="15" spans="1:52" ht="59.25" customHeight="1">
      <c r="A15" s="503" t="s">
        <v>471</v>
      </c>
      <c r="B15" s="501" t="s">
        <v>497</v>
      </c>
      <c r="C15" s="501" t="s">
        <v>498</v>
      </c>
      <c r="D15" s="500" t="s">
        <v>491</v>
      </c>
      <c r="E15" s="500"/>
      <c r="F15" s="500"/>
      <c r="G15" s="501" t="s">
        <v>587</v>
      </c>
      <c r="H15" s="498" t="s">
        <v>588</v>
      </c>
      <c r="I15" s="499"/>
      <c r="J15" s="498" t="s">
        <v>20</v>
      </c>
      <c r="K15" s="499"/>
      <c r="L15" s="498" t="s">
        <v>176</v>
      </c>
      <c r="M15" s="499"/>
      <c r="N15" s="498" t="s">
        <v>175</v>
      </c>
      <c r="O15" s="499"/>
      <c r="R15" s="10"/>
    </row>
    <row r="16" spans="1:52" ht="78.75">
      <c r="A16" s="504"/>
      <c r="B16" s="502"/>
      <c r="C16" s="502"/>
      <c r="D16" s="141" t="s">
        <v>492</v>
      </c>
      <c r="E16" s="141" t="s">
        <v>493</v>
      </c>
      <c r="F16" s="141" t="s">
        <v>494</v>
      </c>
      <c r="G16" s="502"/>
      <c r="H16" s="143" t="s">
        <v>177</v>
      </c>
      <c r="I16" s="143" t="s">
        <v>402</v>
      </c>
      <c r="J16" s="143" t="s">
        <v>177</v>
      </c>
      <c r="K16" s="143" t="s">
        <v>402</v>
      </c>
      <c r="L16" s="143" t="s">
        <v>177</v>
      </c>
      <c r="M16" s="143" t="s">
        <v>401</v>
      </c>
      <c r="N16" s="143" t="s">
        <v>177</v>
      </c>
      <c r="O16" s="143" t="s">
        <v>401</v>
      </c>
    </row>
    <row r="17" spans="1:15" ht="15.75">
      <c r="A17" s="148">
        <v>1</v>
      </c>
      <c r="B17" s="143">
        <v>2</v>
      </c>
      <c r="C17" s="143">
        <v>3</v>
      </c>
      <c r="D17" s="143">
        <v>4</v>
      </c>
      <c r="E17" s="143">
        <v>5</v>
      </c>
      <c r="F17" s="143">
        <v>6</v>
      </c>
      <c r="G17" s="143">
        <v>7</v>
      </c>
      <c r="H17" s="143">
        <v>8</v>
      </c>
      <c r="I17" s="143">
        <v>9</v>
      </c>
      <c r="J17" s="143">
        <v>10</v>
      </c>
      <c r="K17" s="143">
        <v>11</v>
      </c>
      <c r="L17" s="143">
        <v>12</v>
      </c>
      <c r="M17" s="143">
        <v>13</v>
      </c>
      <c r="N17" s="143">
        <v>14</v>
      </c>
      <c r="O17" s="143">
        <v>15</v>
      </c>
    </row>
    <row r="18" spans="1:15" ht="38.25" customHeight="1">
      <c r="A18" s="157" t="s">
        <v>502</v>
      </c>
      <c r="B18" s="156" t="s">
        <v>532</v>
      </c>
      <c r="C18" s="156" t="s">
        <v>590</v>
      </c>
      <c r="D18" s="156" t="s">
        <v>586</v>
      </c>
      <c r="E18" s="156" t="s">
        <v>586</v>
      </c>
      <c r="F18" s="156" t="s">
        <v>586</v>
      </c>
      <c r="G18" s="156" t="s">
        <v>586</v>
      </c>
      <c r="H18" s="156" t="s">
        <v>586</v>
      </c>
      <c r="I18" s="156" t="s">
        <v>586</v>
      </c>
      <c r="J18" s="156" t="s">
        <v>586</v>
      </c>
      <c r="K18" s="156" t="s">
        <v>586</v>
      </c>
      <c r="L18" s="156" t="s">
        <v>586</v>
      </c>
      <c r="M18" s="156" t="s">
        <v>586</v>
      </c>
      <c r="N18" s="156" t="s">
        <v>586</v>
      </c>
      <c r="O18" s="156" t="s">
        <v>586</v>
      </c>
    </row>
    <row r="19" spans="1:15" ht="84" customHeight="1">
      <c r="A19" s="157" t="s">
        <v>503</v>
      </c>
      <c r="B19" s="153" t="s">
        <v>600</v>
      </c>
      <c r="C19" s="156" t="s">
        <v>586</v>
      </c>
      <c r="D19" s="156" t="s">
        <v>586</v>
      </c>
      <c r="E19" s="156" t="s">
        <v>586</v>
      </c>
      <c r="F19" s="156" t="s">
        <v>586</v>
      </c>
      <c r="G19" s="156" t="s">
        <v>586</v>
      </c>
      <c r="H19" s="156" t="s">
        <v>586</v>
      </c>
      <c r="I19" s="156" t="s">
        <v>586</v>
      </c>
      <c r="J19" s="156" t="s">
        <v>586</v>
      </c>
      <c r="K19" s="156" t="s">
        <v>586</v>
      </c>
      <c r="L19" s="156" t="s">
        <v>586</v>
      </c>
      <c r="M19" s="156" t="s">
        <v>586</v>
      </c>
      <c r="N19" s="156" t="s">
        <v>586</v>
      </c>
      <c r="O19" s="156" t="s">
        <v>586</v>
      </c>
    </row>
    <row r="20" spans="1:15" ht="48" customHeight="1">
      <c r="A20" s="492" t="s">
        <v>505</v>
      </c>
      <c r="B20" s="493" t="s">
        <v>601</v>
      </c>
      <c r="C20" s="156" t="s">
        <v>501</v>
      </c>
      <c r="D20" s="156"/>
      <c r="E20" s="156"/>
      <c r="F20" s="156"/>
      <c r="G20" s="156"/>
      <c r="H20" s="156"/>
      <c r="I20" s="156"/>
      <c r="J20" s="156"/>
      <c r="K20" s="156"/>
      <c r="L20" s="156"/>
      <c r="M20" s="156"/>
      <c r="N20" s="156"/>
      <c r="O20" s="156"/>
    </row>
    <row r="21" spans="1:15" ht="40.5" customHeight="1">
      <c r="A21" s="492"/>
      <c r="B21" s="493"/>
      <c r="C21" s="156" t="s">
        <v>500</v>
      </c>
      <c r="D21" s="156"/>
      <c r="E21" s="156"/>
      <c r="F21" s="156"/>
      <c r="G21" s="156"/>
      <c r="H21" s="156"/>
      <c r="I21" s="156"/>
      <c r="J21" s="156"/>
      <c r="K21" s="156"/>
      <c r="L21" s="156"/>
      <c r="M21" s="156"/>
      <c r="N21" s="156"/>
      <c r="O21" s="156"/>
    </row>
    <row r="22" spans="1:15" ht="28.5" customHeight="1">
      <c r="A22" s="492" t="s">
        <v>533</v>
      </c>
      <c r="B22" s="493" t="s">
        <v>499</v>
      </c>
      <c r="C22" s="156" t="s">
        <v>501</v>
      </c>
      <c r="D22" s="156"/>
      <c r="E22" s="156"/>
      <c r="F22" s="156"/>
      <c r="G22" s="156"/>
      <c r="H22" s="156"/>
      <c r="I22" s="156"/>
      <c r="J22" s="156"/>
      <c r="K22" s="156"/>
      <c r="L22" s="156"/>
      <c r="M22" s="156"/>
      <c r="N22" s="156"/>
      <c r="O22" s="156"/>
    </row>
    <row r="23" spans="1:15" ht="26.25" customHeight="1">
      <c r="A23" s="492"/>
      <c r="B23" s="493"/>
      <c r="C23" s="156" t="s">
        <v>500</v>
      </c>
      <c r="D23" s="156"/>
      <c r="E23" s="156"/>
      <c r="F23" s="156"/>
      <c r="G23" s="156"/>
      <c r="H23" s="156"/>
      <c r="I23" s="156"/>
      <c r="J23" s="156"/>
      <c r="K23" s="156"/>
      <c r="L23" s="156"/>
      <c r="M23" s="156"/>
      <c r="N23" s="156"/>
      <c r="O23" s="156"/>
    </row>
    <row r="24" spans="1:15" ht="25.5" customHeight="1">
      <c r="A24" s="492" t="s">
        <v>534</v>
      </c>
      <c r="B24" s="493" t="s">
        <v>514</v>
      </c>
      <c r="C24" s="156" t="s">
        <v>501</v>
      </c>
      <c r="D24" s="156"/>
      <c r="E24" s="156"/>
      <c r="F24" s="156"/>
      <c r="G24" s="156"/>
      <c r="H24" s="156"/>
      <c r="I24" s="156"/>
      <c r="J24" s="156"/>
      <c r="K24" s="156"/>
      <c r="L24" s="156"/>
      <c r="M24" s="156"/>
      <c r="N24" s="156"/>
      <c r="O24" s="156"/>
    </row>
    <row r="25" spans="1:15" ht="23.25" customHeight="1">
      <c r="A25" s="492"/>
      <c r="B25" s="493"/>
      <c r="C25" s="156" t="s">
        <v>500</v>
      </c>
      <c r="D25" s="156"/>
      <c r="E25" s="156"/>
      <c r="F25" s="156"/>
      <c r="G25" s="156"/>
      <c r="H25" s="156"/>
      <c r="I25" s="156"/>
      <c r="J25" s="156"/>
      <c r="K25" s="156"/>
      <c r="L25" s="156"/>
      <c r="M25" s="156"/>
      <c r="N25" s="156"/>
      <c r="O25" s="156"/>
    </row>
    <row r="26" spans="1:15" ht="29.25" customHeight="1">
      <c r="A26" s="492" t="s">
        <v>535</v>
      </c>
      <c r="B26" s="493" t="s">
        <v>515</v>
      </c>
      <c r="C26" s="156" t="s">
        <v>501</v>
      </c>
      <c r="D26" s="156"/>
      <c r="E26" s="156"/>
      <c r="F26" s="156"/>
      <c r="G26" s="156"/>
      <c r="H26" s="156"/>
      <c r="I26" s="156"/>
      <c r="J26" s="156"/>
      <c r="K26" s="156"/>
      <c r="L26" s="156"/>
      <c r="M26" s="156"/>
      <c r="N26" s="156"/>
      <c r="O26" s="156"/>
    </row>
    <row r="27" spans="1:15" ht="32.25" customHeight="1">
      <c r="A27" s="492"/>
      <c r="B27" s="493"/>
      <c r="C27" s="156" t="s">
        <v>500</v>
      </c>
      <c r="D27" s="156"/>
      <c r="E27" s="156"/>
      <c r="F27" s="156"/>
      <c r="G27" s="156"/>
      <c r="H27" s="156"/>
      <c r="I27" s="156"/>
      <c r="J27" s="156"/>
      <c r="K27" s="156"/>
      <c r="L27" s="156"/>
      <c r="M27" s="156"/>
      <c r="N27" s="156"/>
      <c r="O27" s="156"/>
    </row>
    <row r="28" spans="1:15" ht="24.75" customHeight="1">
      <c r="A28" s="492" t="s">
        <v>536</v>
      </c>
      <c r="B28" s="493" t="s">
        <v>516</v>
      </c>
      <c r="C28" s="156" t="s">
        <v>501</v>
      </c>
      <c r="D28" s="156"/>
      <c r="E28" s="156"/>
      <c r="F28" s="156"/>
      <c r="G28" s="156"/>
      <c r="H28" s="156"/>
      <c r="I28" s="156"/>
      <c r="J28" s="156"/>
      <c r="K28" s="156"/>
      <c r="L28" s="156"/>
      <c r="M28" s="156"/>
      <c r="N28" s="156"/>
      <c r="O28" s="156"/>
    </row>
    <row r="29" spans="1:15" ht="24.75" customHeight="1">
      <c r="A29" s="492"/>
      <c r="B29" s="493"/>
      <c r="C29" s="156" t="s">
        <v>500</v>
      </c>
      <c r="D29" s="156"/>
      <c r="E29" s="156"/>
      <c r="F29" s="156"/>
      <c r="G29" s="156"/>
      <c r="H29" s="156"/>
      <c r="I29" s="156"/>
      <c r="J29" s="156"/>
      <c r="K29" s="156"/>
      <c r="L29" s="156"/>
      <c r="M29" s="156"/>
      <c r="N29" s="156"/>
      <c r="O29" s="156"/>
    </row>
    <row r="30" spans="1:15" ht="39.75" customHeight="1">
      <c r="A30" s="492" t="s">
        <v>506</v>
      </c>
      <c r="B30" s="493" t="s">
        <v>517</v>
      </c>
      <c r="C30" s="156" t="s">
        <v>501</v>
      </c>
      <c r="D30" s="156"/>
      <c r="E30" s="156"/>
      <c r="F30" s="156"/>
      <c r="G30" s="156"/>
      <c r="H30" s="156"/>
      <c r="I30" s="156"/>
      <c r="J30" s="156"/>
      <c r="K30" s="156"/>
      <c r="L30" s="156"/>
      <c r="M30" s="156"/>
      <c r="N30" s="156"/>
      <c r="O30" s="156"/>
    </row>
    <row r="31" spans="1:15" ht="45" customHeight="1">
      <c r="A31" s="492"/>
      <c r="B31" s="493"/>
      <c r="C31" s="156" t="s">
        <v>500</v>
      </c>
      <c r="D31" s="156"/>
      <c r="E31" s="156"/>
      <c r="F31" s="156"/>
      <c r="G31" s="156"/>
      <c r="H31" s="156"/>
      <c r="I31" s="156"/>
      <c r="J31" s="156"/>
      <c r="K31" s="156"/>
      <c r="L31" s="156"/>
      <c r="M31" s="156"/>
      <c r="N31" s="156"/>
      <c r="O31" s="156"/>
    </row>
    <row r="32" spans="1:15" ht="28.5" customHeight="1">
      <c r="A32" s="492" t="s">
        <v>537</v>
      </c>
      <c r="B32" s="493" t="s">
        <v>499</v>
      </c>
      <c r="C32" s="156" t="s">
        <v>501</v>
      </c>
      <c r="D32" s="156"/>
      <c r="E32" s="156"/>
      <c r="F32" s="156"/>
      <c r="G32" s="156"/>
      <c r="H32" s="156"/>
      <c r="I32" s="156"/>
      <c r="J32" s="156"/>
      <c r="K32" s="156"/>
      <c r="L32" s="156"/>
      <c r="M32" s="156"/>
      <c r="N32" s="156"/>
      <c r="O32" s="156"/>
    </row>
    <row r="33" spans="1:15" ht="26.25" customHeight="1">
      <c r="A33" s="492"/>
      <c r="B33" s="493"/>
      <c r="C33" s="156" t="s">
        <v>500</v>
      </c>
      <c r="D33" s="156"/>
      <c r="E33" s="156"/>
      <c r="F33" s="156"/>
      <c r="G33" s="156"/>
      <c r="H33" s="156"/>
      <c r="I33" s="156"/>
      <c r="J33" s="156"/>
      <c r="K33" s="156"/>
      <c r="L33" s="156"/>
      <c r="M33" s="156"/>
      <c r="N33" s="156"/>
      <c r="O33" s="156"/>
    </row>
    <row r="34" spans="1:15" ht="30.75" customHeight="1">
      <c r="A34" s="492" t="s">
        <v>538</v>
      </c>
      <c r="B34" s="493" t="s">
        <v>514</v>
      </c>
      <c r="C34" s="156" t="s">
        <v>501</v>
      </c>
      <c r="D34" s="156"/>
      <c r="E34" s="156"/>
      <c r="F34" s="156"/>
      <c r="G34" s="156"/>
      <c r="H34" s="156"/>
      <c r="I34" s="156"/>
      <c r="J34" s="156"/>
      <c r="K34" s="156"/>
      <c r="L34" s="156"/>
      <c r="M34" s="156"/>
      <c r="N34" s="156"/>
      <c r="O34" s="156"/>
    </row>
    <row r="35" spans="1:15" ht="30.75" customHeight="1">
      <c r="A35" s="492"/>
      <c r="B35" s="493"/>
      <c r="C35" s="156" t="s">
        <v>500</v>
      </c>
      <c r="D35" s="156"/>
      <c r="E35" s="156"/>
      <c r="F35" s="156"/>
      <c r="G35" s="156"/>
      <c r="H35" s="156"/>
      <c r="I35" s="156"/>
      <c r="J35" s="156"/>
      <c r="K35" s="156"/>
      <c r="L35" s="156"/>
      <c r="M35" s="156"/>
      <c r="N35" s="156"/>
      <c r="O35" s="156"/>
    </row>
    <row r="36" spans="1:15" ht="30.75" customHeight="1">
      <c r="A36" s="492" t="s">
        <v>539</v>
      </c>
      <c r="B36" s="493" t="s">
        <v>515</v>
      </c>
      <c r="C36" s="156" t="s">
        <v>501</v>
      </c>
      <c r="D36" s="156"/>
      <c r="E36" s="156"/>
      <c r="F36" s="156"/>
      <c r="G36" s="156"/>
      <c r="H36" s="156"/>
      <c r="I36" s="156"/>
      <c r="J36" s="156"/>
      <c r="K36" s="156"/>
      <c r="L36" s="156"/>
      <c r="M36" s="156"/>
      <c r="N36" s="156"/>
      <c r="O36" s="156"/>
    </row>
    <row r="37" spans="1:15" ht="27.75" customHeight="1">
      <c r="A37" s="492"/>
      <c r="B37" s="493"/>
      <c r="C37" s="156" t="s">
        <v>500</v>
      </c>
      <c r="D37" s="156"/>
      <c r="E37" s="156"/>
      <c r="F37" s="156"/>
      <c r="G37" s="156"/>
      <c r="H37" s="156"/>
      <c r="I37" s="156"/>
      <c r="J37" s="156"/>
      <c r="K37" s="156"/>
      <c r="L37" s="156"/>
      <c r="M37" s="156"/>
      <c r="N37" s="156"/>
      <c r="O37" s="156"/>
    </row>
    <row r="38" spans="1:15" ht="30.75" customHeight="1">
      <c r="A38" s="492" t="s">
        <v>540</v>
      </c>
      <c r="B38" s="493" t="s">
        <v>516</v>
      </c>
      <c r="C38" s="156" t="s">
        <v>501</v>
      </c>
      <c r="D38" s="156"/>
      <c r="E38" s="156"/>
      <c r="F38" s="156"/>
      <c r="G38" s="156"/>
      <c r="H38" s="156"/>
      <c r="I38" s="156"/>
      <c r="J38" s="156"/>
      <c r="K38" s="156"/>
      <c r="L38" s="156"/>
      <c r="M38" s="156"/>
      <c r="N38" s="156"/>
      <c r="O38" s="156"/>
    </row>
    <row r="39" spans="1:15" ht="32.25" customHeight="1">
      <c r="A39" s="492"/>
      <c r="B39" s="493"/>
      <c r="C39" s="156" t="s">
        <v>500</v>
      </c>
      <c r="D39" s="156"/>
      <c r="E39" s="156"/>
      <c r="F39" s="156"/>
      <c r="G39" s="156"/>
      <c r="H39" s="156"/>
      <c r="I39" s="156"/>
      <c r="J39" s="156"/>
      <c r="K39" s="156"/>
      <c r="L39" s="156"/>
      <c r="M39" s="156"/>
      <c r="N39" s="156"/>
      <c r="O39" s="156"/>
    </row>
    <row r="40" spans="1:15" ht="40.5" customHeight="1">
      <c r="A40" s="492" t="s">
        <v>507</v>
      </c>
      <c r="B40" s="493" t="s">
        <v>518</v>
      </c>
      <c r="C40" s="156" t="s">
        <v>501</v>
      </c>
      <c r="D40" s="156"/>
      <c r="E40" s="156"/>
      <c r="F40" s="156"/>
      <c r="G40" s="156"/>
      <c r="H40" s="156"/>
      <c r="I40" s="156"/>
      <c r="J40" s="156"/>
      <c r="K40" s="156"/>
      <c r="L40" s="156"/>
      <c r="M40" s="156"/>
      <c r="N40" s="156"/>
      <c r="O40" s="156"/>
    </row>
    <row r="41" spans="1:15" ht="33" customHeight="1">
      <c r="A41" s="492"/>
      <c r="B41" s="493"/>
      <c r="C41" s="156" t="s">
        <v>500</v>
      </c>
      <c r="D41" s="156"/>
      <c r="E41" s="156"/>
      <c r="F41" s="156"/>
      <c r="G41" s="156"/>
      <c r="H41" s="156"/>
      <c r="I41" s="156"/>
      <c r="J41" s="156"/>
      <c r="K41" s="156"/>
      <c r="L41" s="156"/>
      <c r="M41" s="156"/>
      <c r="N41" s="156"/>
      <c r="O41" s="156"/>
    </row>
    <row r="42" spans="1:15" ht="27" customHeight="1">
      <c r="A42" s="492" t="s">
        <v>541</v>
      </c>
      <c r="B42" s="493" t="s">
        <v>499</v>
      </c>
      <c r="C42" s="156" t="s">
        <v>501</v>
      </c>
      <c r="D42" s="156"/>
      <c r="E42" s="156"/>
      <c r="F42" s="156"/>
      <c r="G42" s="156"/>
      <c r="H42" s="156"/>
      <c r="I42" s="156"/>
      <c r="J42" s="156"/>
      <c r="K42" s="156"/>
      <c r="L42" s="156"/>
      <c r="M42" s="156"/>
      <c r="N42" s="156"/>
      <c r="O42" s="156"/>
    </row>
    <row r="43" spans="1:15" ht="30.75" customHeight="1">
      <c r="A43" s="492"/>
      <c r="B43" s="493"/>
      <c r="C43" s="156" t="s">
        <v>500</v>
      </c>
      <c r="D43" s="156"/>
      <c r="E43" s="156"/>
      <c r="F43" s="156"/>
      <c r="G43" s="156"/>
      <c r="H43" s="156"/>
      <c r="I43" s="156"/>
      <c r="J43" s="156"/>
      <c r="K43" s="156"/>
      <c r="L43" s="156"/>
      <c r="M43" s="156"/>
      <c r="N43" s="156"/>
      <c r="O43" s="156"/>
    </row>
    <row r="44" spans="1:15" ht="30.75" customHeight="1">
      <c r="A44" s="492" t="s">
        <v>542</v>
      </c>
      <c r="B44" s="493" t="s">
        <v>514</v>
      </c>
      <c r="C44" s="156" t="s">
        <v>501</v>
      </c>
      <c r="D44" s="156"/>
      <c r="E44" s="156"/>
      <c r="F44" s="156"/>
      <c r="G44" s="156"/>
      <c r="H44" s="156"/>
      <c r="I44" s="156"/>
      <c r="J44" s="156"/>
      <c r="K44" s="156"/>
      <c r="L44" s="156"/>
      <c r="M44" s="156"/>
      <c r="N44" s="156"/>
      <c r="O44" s="156"/>
    </row>
    <row r="45" spans="1:15" ht="29.25" customHeight="1">
      <c r="A45" s="492"/>
      <c r="B45" s="493"/>
      <c r="C45" s="156" t="s">
        <v>500</v>
      </c>
      <c r="D45" s="156"/>
      <c r="E45" s="156"/>
      <c r="F45" s="156"/>
      <c r="G45" s="156"/>
      <c r="H45" s="156"/>
      <c r="I45" s="156"/>
      <c r="J45" s="156"/>
      <c r="K45" s="156"/>
      <c r="L45" s="156"/>
      <c r="M45" s="156"/>
      <c r="N45" s="156"/>
      <c r="O45" s="156"/>
    </row>
    <row r="46" spans="1:15" ht="31.5" customHeight="1">
      <c r="A46" s="492" t="s">
        <v>543</v>
      </c>
      <c r="B46" s="493" t="s">
        <v>515</v>
      </c>
      <c r="C46" s="156" t="s">
        <v>501</v>
      </c>
      <c r="D46" s="156"/>
      <c r="E46" s="156"/>
      <c r="F46" s="156"/>
      <c r="G46" s="156"/>
      <c r="H46" s="156"/>
      <c r="I46" s="156"/>
      <c r="J46" s="156"/>
      <c r="K46" s="156"/>
      <c r="L46" s="156"/>
      <c r="M46" s="156"/>
      <c r="N46" s="156"/>
      <c r="O46" s="156"/>
    </row>
    <row r="47" spans="1:15" ht="30.75" customHeight="1">
      <c r="A47" s="492"/>
      <c r="B47" s="493"/>
      <c r="C47" s="156" t="s">
        <v>500</v>
      </c>
      <c r="D47" s="156"/>
      <c r="E47" s="156"/>
      <c r="F47" s="156"/>
      <c r="G47" s="156"/>
      <c r="H47" s="156"/>
      <c r="I47" s="156"/>
      <c r="J47" s="156"/>
      <c r="K47" s="156"/>
      <c r="L47" s="156"/>
      <c r="M47" s="156"/>
      <c r="N47" s="156"/>
      <c r="O47" s="156"/>
    </row>
    <row r="48" spans="1:15" ht="27.75" customHeight="1">
      <c r="A48" s="492" t="s">
        <v>544</v>
      </c>
      <c r="B48" s="493" t="s">
        <v>516</v>
      </c>
      <c r="C48" s="156" t="s">
        <v>501</v>
      </c>
      <c r="D48" s="156"/>
      <c r="E48" s="156"/>
      <c r="F48" s="156"/>
      <c r="G48" s="156"/>
      <c r="H48" s="156"/>
      <c r="I48" s="156"/>
      <c r="J48" s="156"/>
      <c r="K48" s="156"/>
      <c r="L48" s="156"/>
      <c r="M48" s="156"/>
      <c r="N48" s="156"/>
      <c r="O48" s="156"/>
    </row>
    <row r="49" spans="1:15" ht="27.75" customHeight="1">
      <c r="A49" s="492"/>
      <c r="B49" s="493"/>
      <c r="C49" s="156" t="s">
        <v>500</v>
      </c>
      <c r="D49" s="156"/>
      <c r="E49" s="156"/>
      <c r="F49" s="156"/>
      <c r="G49" s="156"/>
      <c r="H49" s="156"/>
      <c r="I49" s="156"/>
      <c r="J49" s="142"/>
      <c r="K49" s="142"/>
      <c r="L49" s="142"/>
      <c r="M49" s="142"/>
      <c r="N49" s="142"/>
      <c r="O49" s="142"/>
    </row>
    <row r="50" spans="1:15" ht="102.75" customHeight="1">
      <c r="A50" s="157" t="s">
        <v>508</v>
      </c>
      <c r="B50" s="142" t="s">
        <v>604</v>
      </c>
      <c r="C50" s="156" t="s">
        <v>605</v>
      </c>
      <c r="D50" s="156"/>
      <c r="E50" s="156"/>
      <c r="F50" s="156"/>
      <c r="G50" s="156"/>
      <c r="H50" s="156"/>
      <c r="I50" s="156"/>
      <c r="J50" s="142"/>
      <c r="K50" s="142"/>
      <c r="L50" s="142"/>
      <c r="M50" s="142"/>
      <c r="N50" s="142"/>
      <c r="O50" s="142"/>
    </row>
    <row r="51" spans="1:15" ht="39.75" customHeight="1">
      <c r="A51" s="157" t="s">
        <v>545</v>
      </c>
      <c r="B51" s="142" t="s">
        <v>519</v>
      </c>
      <c r="C51" s="156" t="s">
        <v>605</v>
      </c>
      <c r="D51" s="156"/>
      <c r="E51" s="156"/>
      <c r="F51" s="156"/>
      <c r="G51" s="156"/>
      <c r="H51" s="156"/>
      <c r="I51" s="156"/>
      <c r="J51" s="142"/>
      <c r="K51" s="142"/>
      <c r="L51" s="142"/>
      <c r="M51" s="142"/>
      <c r="N51" s="142"/>
      <c r="O51" s="142"/>
    </row>
    <row r="52" spans="1:15" ht="47.25">
      <c r="A52" s="157" t="s">
        <v>546</v>
      </c>
      <c r="B52" s="142" t="s">
        <v>520</v>
      </c>
      <c r="C52" s="156" t="s">
        <v>605</v>
      </c>
      <c r="D52" s="156"/>
      <c r="E52" s="156"/>
      <c r="F52" s="156"/>
      <c r="G52" s="156"/>
      <c r="H52" s="156"/>
      <c r="I52" s="156"/>
      <c r="J52" s="142"/>
      <c r="K52" s="142"/>
      <c r="L52" s="142"/>
      <c r="M52" s="142"/>
      <c r="N52" s="142"/>
      <c r="O52" s="142"/>
    </row>
    <row r="53" spans="1:15" ht="54.75" customHeight="1">
      <c r="A53" s="157" t="s">
        <v>547</v>
      </c>
      <c r="B53" s="142" t="s">
        <v>521</v>
      </c>
      <c r="C53" s="156" t="s">
        <v>605</v>
      </c>
      <c r="D53" s="156"/>
      <c r="E53" s="156"/>
      <c r="F53" s="156"/>
      <c r="G53" s="156"/>
      <c r="H53" s="156"/>
      <c r="I53" s="156"/>
      <c r="J53" s="142"/>
      <c r="K53" s="142"/>
      <c r="L53" s="142"/>
      <c r="M53" s="142"/>
      <c r="N53" s="142"/>
      <c r="O53" s="142"/>
    </row>
    <row r="54" spans="1:15" ht="48.75" customHeight="1">
      <c r="A54" s="157" t="s">
        <v>548</v>
      </c>
      <c r="B54" s="142" t="s">
        <v>522</v>
      </c>
      <c r="C54" s="156" t="s">
        <v>605</v>
      </c>
      <c r="D54" s="156"/>
      <c r="E54" s="156"/>
      <c r="F54" s="156"/>
      <c r="G54" s="156"/>
      <c r="H54" s="156"/>
      <c r="I54" s="156"/>
      <c r="J54" s="142"/>
      <c r="K54" s="142"/>
      <c r="L54" s="142"/>
      <c r="M54" s="142"/>
      <c r="N54" s="142"/>
      <c r="O54" s="142"/>
    </row>
    <row r="55" spans="1:15" ht="29.25" customHeight="1">
      <c r="A55" s="492" t="s">
        <v>549</v>
      </c>
      <c r="B55" s="493" t="s">
        <v>603</v>
      </c>
      <c r="C55" s="156" t="s">
        <v>2</v>
      </c>
      <c r="D55" s="156"/>
      <c r="E55" s="156"/>
      <c r="F55" s="156"/>
      <c r="G55" s="156"/>
      <c r="H55" s="156"/>
      <c r="I55" s="156"/>
      <c r="J55" s="142"/>
      <c r="K55" s="142"/>
      <c r="L55" s="142"/>
      <c r="M55" s="142"/>
      <c r="N55" s="142"/>
      <c r="O55" s="142"/>
    </row>
    <row r="56" spans="1:15" ht="27.75" customHeight="1">
      <c r="A56" s="492"/>
      <c r="B56" s="493"/>
      <c r="C56" s="156" t="s">
        <v>495</v>
      </c>
      <c r="D56" s="156"/>
      <c r="E56" s="156"/>
      <c r="F56" s="156"/>
      <c r="G56" s="156"/>
      <c r="H56" s="156"/>
      <c r="I56" s="156"/>
      <c r="J56" s="142"/>
      <c r="K56" s="142"/>
      <c r="L56" s="142"/>
      <c r="M56" s="142"/>
      <c r="N56" s="142"/>
      <c r="O56" s="142"/>
    </row>
    <row r="57" spans="1:15" ht="27.75" customHeight="1">
      <c r="A57" s="492"/>
      <c r="B57" s="493"/>
      <c r="C57" s="156" t="s">
        <v>496</v>
      </c>
      <c r="D57" s="156"/>
      <c r="E57" s="156"/>
      <c r="F57" s="156"/>
      <c r="G57" s="156"/>
      <c r="H57" s="156"/>
      <c r="I57" s="156"/>
      <c r="J57" s="142"/>
      <c r="K57" s="142"/>
      <c r="L57" s="142"/>
      <c r="M57" s="142"/>
      <c r="N57" s="142"/>
      <c r="O57" s="142"/>
    </row>
    <row r="58" spans="1:15" ht="24" customHeight="1">
      <c r="A58" s="492"/>
      <c r="B58" s="493"/>
      <c r="C58" s="156" t="s">
        <v>606</v>
      </c>
      <c r="D58" s="156"/>
      <c r="E58" s="156"/>
      <c r="F58" s="156"/>
      <c r="G58" s="156"/>
      <c r="H58" s="156"/>
      <c r="I58" s="156"/>
      <c r="J58" s="142"/>
      <c r="K58" s="142"/>
      <c r="L58" s="142"/>
      <c r="M58" s="142"/>
      <c r="N58" s="142"/>
      <c r="O58" s="142"/>
    </row>
    <row r="59" spans="1:15" ht="15.75">
      <c r="A59" s="492" t="s">
        <v>550</v>
      </c>
      <c r="B59" s="493" t="s">
        <v>514</v>
      </c>
      <c r="C59" s="156" t="s">
        <v>2</v>
      </c>
      <c r="D59" s="156"/>
      <c r="E59" s="156"/>
      <c r="F59" s="156"/>
      <c r="G59" s="156"/>
      <c r="H59" s="156"/>
      <c r="I59" s="156"/>
      <c r="J59" s="142"/>
      <c r="K59" s="142"/>
      <c r="L59" s="142"/>
      <c r="M59" s="142"/>
      <c r="N59" s="142"/>
      <c r="O59" s="142"/>
    </row>
    <row r="60" spans="1:15" ht="15.75">
      <c r="A60" s="492"/>
      <c r="B60" s="493"/>
      <c r="C60" s="156" t="s">
        <v>495</v>
      </c>
      <c r="D60" s="156"/>
      <c r="E60" s="156"/>
      <c r="F60" s="156"/>
      <c r="G60" s="156"/>
      <c r="H60" s="156"/>
      <c r="I60" s="156"/>
      <c r="J60" s="142"/>
      <c r="K60" s="142"/>
      <c r="L60" s="142"/>
      <c r="M60" s="142"/>
      <c r="N60" s="142"/>
      <c r="O60" s="142"/>
    </row>
    <row r="61" spans="1:15" ht="15.75">
      <c r="A61" s="492"/>
      <c r="B61" s="493"/>
      <c r="C61" s="156" t="s">
        <v>496</v>
      </c>
      <c r="D61" s="156"/>
      <c r="E61" s="156"/>
      <c r="F61" s="156"/>
      <c r="G61" s="156"/>
      <c r="H61" s="156"/>
      <c r="I61" s="156"/>
      <c r="J61" s="142"/>
      <c r="K61" s="142"/>
      <c r="L61" s="142"/>
      <c r="M61" s="142"/>
      <c r="N61" s="142"/>
      <c r="O61" s="142"/>
    </row>
    <row r="62" spans="1:15" ht="18.75">
      <c r="A62" s="492"/>
      <c r="B62" s="493"/>
      <c r="C62" s="156" t="s">
        <v>606</v>
      </c>
      <c r="D62" s="156"/>
      <c r="E62" s="156"/>
      <c r="F62" s="156"/>
      <c r="G62" s="156"/>
      <c r="H62" s="156"/>
      <c r="I62" s="156"/>
      <c r="J62" s="142"/>
      <c r="K62" s="142"/>
      <c r="L62" s="142"/>
      <c r="M62" s="142"/>
      <c r="N62" s="142"/>
      <c r="O62" s="142"/>
    </row>
    <row r="63" spans="1:15" ht="15.75">
      <c r="A63" s="492" t="s">
        <v>551</v>
      </c>
      <c r="B63" s="493" t="s">
        <v>515</v>
      </c>
      <c r="C63" s="156" t="s">
        <v>2</v>
      </c>
      <c r="D63" s="156"/>
      <c r="E63" s="156"/>
      <c r="F63" s="156"/>
      <c r="G63" s="156"/>
      <c r="H63" s="156"/>
      <c r="I63" s="156"/>
      <c r="J63" s="142"/>
      <c r="K63" s="142"/>
      <c r="L63" s="142"/>
      <c r="M63" s="142"/>
      <c r="N63" s="142"/>
      <c r="O63" s="142"/>
    </row>
    <row r="64" spans="1:15" ht="15.75">
      <c r="A64" s="492"/>
      <c r="B64" s="493"/>
      <c r="C64" s="156" t="s">
        <v>495</v>
      </c>
      <c r="D64" s="156"/>
      <c r="E64" s="156"/>
      <c r="F64" s="156"/>
      <c r="G64" s="156"/>
      <c r="H64" s="156"/>
      <c r="I64" s="156"/>
      <c r="J64" s="142"/>
      <c r="K64" s="142"/>
      <c r="L64" s="142"/>
      <c r="M64" s="142"/>
      <c r="N64" s="142"/>
      <c r="O64" s="142"/>
    </row>
    <row r="65" spans="1:15" ht="15.75">
      <c r="A65" s="492"/>
      <c r="B65" s="493"/>
      <c r="C65" s="156" t="s">
        <v>496</v>
      </c>
      <c r="D65" s="156"/>
      <c r="E65" s="156"/>
      <c r="F65" s="156"/>
      <c r="G65" s="156"/>
      <c r="H65" s="156"/>
      <c r="I65" s="156"/>
      <c r="J65" s="142"/>
      <c r="K65" s="142"/>
      <c r="L65" s="142"/>
      <c r="M65" s="142"/>
      <c r="N65" s="142"/>
      <c r="O65" s="142"/>
    </row>
    <row r="66" spans="1:15" ht="18.75">
      <c r="A66" s="492"/>
      <c r="B66" s="493"/>
      <c r="C66" s="156" t="s">
        <v>606</v>
      </c>
      <c r="D66" s="156"/>
      <c r="E66" s="156"/>
      <c r="F66" s="156"/>
      <c r="G66" s="156"/>
      <c r="H66" s="156"/>
      <c r="I66" s="156"/>
      <c r="J66" s="142"/>
      <c r="K66" s="142"/>
      <c r="L66" s="142"/>
      <c r="M66" s="142"/>
      <c r="N66" s="142"/>
      <c r="O66" s="142"/>
    </row>
    <row r="67" spans="1:15" ht="15.75">
      <c r="A67" s="492" t="s">
        <v>552</v>
      </c>
      <c r="B67" s="493" t="s">
        <v>516</v>
      </c>
      <c r="C67" s="156" t="s">
        <v>2</v>
      </c>
      <c r="D67" s="156"/>
      <c r="E67" s="156"/>
      <c r="F67" s="156"/>
      <c r="G67" s="156"/>
      <c r="H67" s="156"/>
      <c r="I67" s="156"/>
      <c r="J67" s="142"/>
      <c r="K67" s="142"/>
      <c r="L67" s="142"/>
      <c r="M67" s="142"/>
      <c r="N67" s="142"/>
      <c r="O67" s="142"/>
    </row>
    <row r="68" spans="1:15" ht="15.75">
      <c r="A68" s="492"/>
      <c r="B68" s="493"/>
      <c r="C68" s="156" t="s">
        <v>495</v>
      </c>
      <c r="D68" s="156"/>
      <c r="E68" s="156"/>
      <c r="F68" s="156"/>
      <c r="G68" s="156"/>
      <c r="H68" s="156"/>
      <c r="I68" s="156"/>
      <c r="J68" s="142"/>
      <c r="K68" s="142"/>
      <c r="L68" s="142"/>
      <c r="M68" s="142"/>
      <c r="N68" s="142"/>
      <c r="O68" s="142"/>
    </row>
    <row r="69" spans="1:15" ht="29.25" customHeight="1">
      <c r="A69" s="492"/>
      <c r="B69" s="493"/>
      <c r="C69" s="156" t="s">
        <v>496</v>
      </c>
      <c r="D69" s="156"/>
      <c r="E69" s="156"/>
      <c r="F69" s="156"/>
      <c r="G69" s="156"/>
      <c r="H69" s="156"/>
      <c r="I69" s="156"/>
      <c r="J69" s="142"/>
      <c r="K69" s="142"/>
      <c r="L69" s="142"/>
      <c r="M69" s="142"/>
      <c r="N69" s="142"/>
      <c r="O69" s="142"/>
    </row>
    <row r="70" spans="1:15" ht="25.5" customHeight="1">
      <c r="A70" s="492"/>
      <c r="B70" s="493"/>
      <c r="C70" s="156" t="s">
        <v>606</v>
      </c>
      <c r="D70" s="156"/>
      <c r="E70" s="156"/>
      <c r="F70" s="156"/>
      <c r="G70" s="156"/>
      <c r="H70" s="156"/>
      <c r="I70" s="156"/>
      <c r="J70" s="142"/>
      <c r="K70" s="142"/>
      <c r="L70" s="142"/>
      <c r="M70" s="142"/>
      <c r="N70" s="142"/>
      <c r="O70" s="142"/>
    </row>
    <row r="71" spans="1:15" ht="27.75" customHeight="1">
      <c r="A71" s="492" t="s">
        <v>553</v>
      </c>
      <c r="B71" s="493" t="s">
        <v>602</v>
      </c>
      <c r="C71" s="156" t="s">
        <v>2</v>
      </c>
      <c r="D71" s="142"/>
      <c r="E71" s="142"/>
      <c r="F71" s="142"/>
      <c r="G71" s="142"/>
      <c r="H71" s="142"/>
      <c r="I71" s="142"/>
      <c r="J71" s="142"/>
      <c r="K71" s="142"/>
      <c r="L71" s="142"/>
      <c r="M71" s="142"/>
      <c r="N71" s="142"/>
      <c r="O71" s="142"/>
    </row>
    <row r="72" spans="1:15" ht="28.5" customHeight="1">
      <c r="A72" s="492"/>
      <c r="B72" s="493"/>
      <c r="C72" s="156" t="s">
        <v>495</v>
      </c>
      <c r="D72" s="142"/>
      <c r="E72" s="142"/>
      <c r="F72" s="142"/>
      <c r="G72" s="142"/>
      <c r="H72" s="142"/>
      <c r="I72" s="142"/>
      <c r="J72" s="142"/>
      <c r="K72" s="142"/>
      <c r="L72" s="142"/>
      <c r="M72" s="142"/>
      <c r="N72" s="142"/>
      <c r="O72" s="142"/>
    </row>
    <row r="73" spans="1:15" ht="24" customHeight="1">
      <c r="A73" s="492"/>
      <c r="B73" s="493"/>
      <c r="C73" s="156" t="s">
        <v>496</v>
      </c>
      <c r="D73" s="142"/>
      <c r="E73" s="142"/>
      <c r="F73" s="142"/>
      <c r="G73" s="142"/>
      <c r="H73" s="142"/>
      <c r="I73" s="142"/>
      <c r="J73" s="142"/>
      <c r="K73" s="142"/>
      <c r="L73" s="142"/>
      <c r="M73" s="142"/>
      <c r="N73" s="142"/>
      <c r="O73" s="142"/>
    </row>
    <row r="74" spans="1:15" ht="21.75" customHeight="1">
      <c r="A74" s="492"/>
      <c r="B74" s="493"/>
      <c r="C74" s="156" t="s">
        <v>606</v>
      </c>
      <c r="D74" s="142"/>
      <c r="E74" s="142"/>
      <c r="F74" s="142"/>
      <c r="G74" s="142"/>
      <c r="H74" s="142"/>
      <c r="I74" s="142"/>
      <c r="J74" s="142"/>
      <c r="K74" s="142"/>
      <c r="L74" s="142"/>
      <c r="M74" s="142"/>
      <c r="N74" s="142"/>
      <c r="O74" s="142"/>
    </row>
    <row r="75" spans="1:15" ht="15.75">
      <c r="A75" s="492" t="s">
        <v>554</v>
      </c>
      <c r="B75" s="493" t="s">
        <v>514</v>
      </c>
      <c r="C75" s="156" t="s">
        <v>2</v>
      </c>
      <c r="D75" s="156"/>
      <c r="E75" s="156"/>
      <c r="F75" s="156"/>
      <c r="G75" s="156"/>
      <c r="H75" s="156"/>
      <c r="I75" s="156"/>
      <c r="J75" s="142"/>
      <c r="K75" s="142"/>
      <c r="L75" s="142"/>
      <c r="M75" s="142"/>
      <c r="N75" s="142"/>
      <c r="O75" s="142"/>
    </row>
    <row r="76" spans="1:15" ht="15.75">
      <c r="A76" s="492"/>
      <c r="B76" s="493"/>
      <c r="C76" s="156" t="s">
        <v>495</v>
      </c>
      <c r="D76" s="156"/>
      <c r="E76" s="156"/>
      <c r="F76" s="156"/>
      <c r="G76" s="156"/>
      <c r="H76" s="156"/>
      <c r="I76" s="156"/>
      <c r="J76" s="142"/>
      <c r="K76" s="142"/>
      <c r="L76" s="142"/>
      <c r="M76" s="142"/>
      <c r="N76" s="142"/>
      <c r="O76" s="142"/>
    </row>
    <row r="77" spans="1:15" ht="15.75">
      <c r="A77" s="492"/>
      <c r="B77" s="493"/>
      <c r="C77" s="156" t="s">
        <v>496</v>
      </c>
      <c r="D77" s="156"/>
      <c r="E77" s="156"/>
      <c r="F77" s="156"/>
      <c r="G77" s="156"/>
      <c r="H77" s="156"/>
      <c r="I77" s="156"/>
      <c r="J77" s="142"/>
      <c r="K77" s="142"/>
      <c r="L77" s="142"/>
      <c r="M77" s="142"/>
      <c r="N77" s="142"/>
      <c r="O77" s="142"/>
    </row>
    <row r="78" spans="1:15" ht="15.75">
      <c r="A78" s="492"/>
      <c r="B78" s="493"/>
      <c r="C78" s="156" t="s">
        <v>146</v>
      </c>
      <c r="D78" s="156"/>
      <c r="E78" s="156"/>
      <c r="F78" s="156"/>
      <c r="G78" s="156"/>
      <c r="H78" s="156"/>
      <c r="I78" s="156"/>
      <c r="J78" s="142"/>
      <c r="K78" s="142"/>
      <c r="L78" s="142"/>
      <c r="M78" s="142"/>
      <c r="N78" s="142"/>
      <c r="O78" s="142"/>
    </row>
    <row r="79" spans="1:15" ht="15.75">
      <c r="A79" s="492" t="s">
        <v>555</v>
      </c>
      <c r="B79" s="493" t="s">
        <v>515</v>
      </c>
      <c r="C79" s="156" t="s">
        <v>2</v>
      </c>
      <c r="D79" s="156"/>
      <c r="E79" s="156"/>
      <c r="F79" s="156"/>
      <c r="G79" s="156"/>
      <c r="H79" s="156"/>
      <c r="I79" s="156"/>
      <c r="J79" s="142"/>
      <c r="K79" s="142"/>
      <c r="L79" s="142"/>
      <c r="M79" s="142"/>
      <c r="N79" s="142"/>
      <c r="O79" s="142"/>
    </row>
    <row r="80" spans="1:15" ht="15.75">
      <c r="A80" s="492"/>
      <c r="B80" s="493"/>
      <c r="C80" s="156" t="s">
        <v>495</v>
      </c>
      <c r="D80" s="156"/>
      <c r="E80" s="156"/>
      <c r="F80" s="156"/>
      <c r="G80" s="156"/>
      <c r="H80" s="156"/>
      <c r="I80" s="156"/>
      <c r="J80" s="142"/>
      <c r="K80" s="142"/>
      <c r="L80" s="142"/>
      <c r="M80" s="142"/>
      <c r="N80" s="142"/>
      <c r="O80" s="142"/>
    </row>
    <row r="81" spans="1:15" ht="15.75">
      <c r="A81" s="492"/>
      <c r="B81" s="493"/>
      <c r="C81" s="156" t="s">
        <v>496</v>
      </c>
      <c r="D81" s="156"/>
      <c r="E81" s="156"/>
      <c r="F81" s="156"/>
      <c r="G81" s="156"/>
      <c r="H81" s="156"/>
      <c r="I81" s="156"/>
      <c r="J81" s="142"/>
      <c r="K81" s="142"/>
      <c r="L81" s="142"/>
      <c r="M81" s="142"/>
      <c r="N81" s="142"/>
      <c r="O81" s="142"/>
    </row>
    <row r="82" spans="1:15" ht="18.75">
      <c r="A82" s="492"/>
      <c r="B82" s="493"/>
      <c r="C82" s="156" t="s">
        <v>606</v>
      </c>
      <c r="D82" s="156"/>
      <c r="E82" s="156"/>
      <c r="F82" s="156"/>
      <c r="G82" s="156"/>
      <c r="H82" s="156"/>
      <c r="I82" s="156"/>
      <c r="J82" s="142"/>
      <c r="K82" s="142"/>
      <c r="L82" s="142"/>
      <c r="M82" s="142"/>
      <c r="N82" s="142"/>
      <c r="O82" s="142"/>
    </row>
    <row r="83" spans="1:15" ht="15.75">
      <c r="A83" s="492" t="s">
        <v>598</v>
      </c>
      <c r="B83" s="493" t="s">
        <v>516</v>
      </c>
      <c r="C83" s="156" t="s">
        <v>2</v>
      </c>
      <c r="D83" s="156"/>
      <c r="E83" s="156"/>
      <c r="F83" s="156"/>
      <c r="G83" s="156"/>
      <c r="H83" s="156"/>
      <c r="I83" s="156"/>
      <c r="J83" s="142"/>
      <c r="K83" s="142"/>
      <c r="L83" s="142"/>
      <c r="M83" s="142"/>
      <c r="N83" s="142"/>
      <c r="O83" s="142"/>
    </row>
    <row r="84" spans="1:15" ht="15.75">
      <c r="A84" s="492"/>
      <c r="B84" s="493"/>
      <c r="C84" s="156" t="s">
        <v>495</v>
      </c>
      <c r="D84" s="156"/>
      <c r="E84" s="156"/>
      <c r="F84" s="156"/>
      <c r="G84" s="156"/>
      <c r="H84" s="156"/>
      <c r="I84" s="156"/>
      <c r="J84" s="142"/>
      <c r="K84" s="142"/>
      <c r="L84" s="142"/>
      <c r="M84" s="142"/>
      <c r="N84" s="142"/>
      <c r="O84" s="142"/>
    </row>
    <row r="85" spans="1:15" ht="15.75">
      <c r="A85" s="492"/>
      <c r="B85" s="493"/>
      <c r="C85" s="156" t="s">
        <v>496</v>
      </c>
      <c r="D85" s="156"/>
      <c r="E85" s="156"/>
      <c r="F85" s="156"/>
      <c r="G85" s="156"/>
      <c r="H85" s="156"/>
      <c r="I85" s="156"/>
      <c r="J85" s="142"/>
      <c r="K85" s="142"/>
      <c r="L85" s="142"/>
      <c r="M85" s="142"/>
      <c r="N85" s="142"/>
      <c r="O85" s="142"/>
    </row>
    <row r="86" spans="1:15" ht="20.25" customHeight="1">
      <c r="A86" s="492"/>
      <c r="B86" s="493"/>
      <c r="C86" s="156" t="s">
        <v>606</v>
      </c>
      <c r="D86" s="156"/>
      <c r="E86" s="156"/>
      <c r="F86" s="156"/>
      <c r="G86" s="156"/>
      <c r="H86" s="156"/>
      <c r="I86" s="156"/>
      <c r="J86" s="142"/>
      <c r="K86" s="142"/>
      <c r="L86" s="142"/>
      <c r="M86" s="142"/>
      <c r="N86" s="142"/>
      <c r="O86" s="142"/>
    </row>
    <row r="87" spans="1:15" ht="89.25" customHeight="1">
      <c r="A87" s="157" t="s">
        <v>504</v>
      </c>
      <c r="B87" s="153" t="s">
        <v>640</v>
      </c>
      <c r="C87" s="156" t="s">
        <v>586</v>
      </c>
      <c r="D87" s="156" t="s">
        <v>586</v>
      </c>
      <c r="E87" s="156" t="s">
        <v>586</v>
      </c>
      <c r="F87" s="156" t="s">
        <v>586</v>
      </c>
      <c r="G87" s="156" t="s">
        <v>586</v>
      </c>
      <c r="H87" s="156" t="s">
        <v>586</v>
      </c>
      <c r="I87" s="156" t="s">
        <v>586</v>
      </c>
      <c r="J87" s="156" t="s">
        <v>586</v>
      </c>
      <c r="K87" s="156" t="s">
        <v>586</v>
      </c>
      <c r="L87" s="156" t="s">
        <v>586</v>
      </c>
      <c r="M87" s="156" t="s">
        <v>586</v>
      </c>
      <c r="N87" s="156" t="s">
        <v>586</v>
      </c>
      <c r="O87" s="156" t="s">
        <v>586</v>
      </c>
    </row>
    <row r="88" spans="1:15" ht="50.25" customHeight="1">
      <c r="A88" s="492" t="s">
        <v>509</v>
      </c>
      <c r="B88" s="493" t="s">
        <v>601</v>
      </c>
      <c r="C88" s="156" t="s">
        <v>501</v>
      </c>
      <c r="D88" s="156"/>
      <c r="E88" s="156"/>
      <c r="F88" s="156"/>
      <c r="G88" s="156"/>
      <c r="H88" s="156"/>
      <c r="I88" s="156"/>
      <c r="J88" s="156"/>
      <c r="K88" s="156"/>
      <c r="L88" s="156"/>
      <c r="M88" s="156"/>
      <c r="N88" s="156"/>
      <c r="O88" s="156"/>
    </row>
    <row r="89" spans="1:15" ht="40.5" customHeight="1">
      <c r="A89" s="492"/>
      <c r="B89" s="493"/>
      <c r="C89" s="156" t="s">
        <v>500</v>
      </c>
      <c r="D89" s="156"/>
      <c r="E89" s="156"/>
      <c r="F89" s="156"/>
      <c r="G89" s="156"/>
      <c r="H89" s="156"/>
      <c r="I89" s="156"/>
      <c r="J89" s="156"/>
      <c r="K89" s="156"/>
      <c r="L89" s="156"/>
      <c r="M89" s="156"/>
      <c r="N89" s="156"/>
      <c r="O89" s="156"/>
    </row>
    <row r="90" spans="1:15" ht="33.75" customHeight="1">
      <c r="A90" s="492" t="s">
        <v>556</v>
      </c>
      <c r="B90" s="493" t="s">
        <v>499</v>
      </c>
      <c r="C90" s="156" t="s">
        <v>501</v>
      </c>
      <c r="D90" s="156"/>
      <c r="E90" s="156"/>
      <c r="F90" s="156"/>
      <c r="G90" s="156"/>
      <c r="H90" s="156"/>
      <c r="I90" s="156"/>
      <c r="J90" s="156"/>
      <c r="K90" s="156"/>
      <c r="L90" s="156"/>
      <c r="M90" s="156"/>
      <c r="N90" s="156"/>
      <c r="O90" s="156"/>
    </row>
    <row r="91" spans="1:15" ht="25.5" customHeight="1">
      <c r="A91" s="492"/>
      <c r="B91" s="493"/>
      <c r="C91" s="156" t="s">
        <v>500</v>
      </c>
      <c r="D91" s="156"/>
      <c r="E91" s="156"/>
      <c r="F91" s="156"/>
      <c r="G91" s="156"/>
      <c r="H91" s="156"/>
      <c r="I91" s="156"/>
      <c r="J91" s="156"/>
      <c r="K91" s="156"/>
      <c r="L91" s="156"/>
      <c r="M91" s="156"/>
      <c r="N91" s="156"/>
      <c r="O91" s="156"/>
    </row>
    <row r="92" spans="1:15" ht="25.5" customHeight="1">
      <c r="A92" s="492" t="s">
        <v>557</v>
      </c>
      <c r="B92" s="493" t="s">
        <v>514</v>
      </c>
      <c r="C92" s="156" t="s">
        <v>501</v>
      </c>
      <c r="D92" s="156"/>
      <c r="E92" s="156"/>
      <c r="F92" s="156"/>
      <c r="G92" s="156"/>
      <c r="H92" s="156"/>
      <c r="I92" s="156"/>
      <c r="J92" s="156"/>
      <c r="K92" s="156"/>
      <c r="L92" s="156"/>
      <c r="M92" s="156"/>
      <c r="N92" s="156"/>
      <c r="O92" s="156"/>
    </row>
    <row r="93" spans="1:15" ht="24" customHeight="1">
      <c r="A93" s="492"/>
      <c r="B93" s="493"/>
      <c r="C93" s="156" t="s">
        <v>500</v>
      </c>
      <c r="D93" s="156"/>
      <c r="E93" s="156"/>
      <c r="F93" s="156"/>
      <c r="G93" s="156"/>
      <c r="H93" s="156"/>
      <c r="I93" s="156"/>
      <c r="J93" s="156"/>
      <c r="K93" s="156"/>
      <c r="L93" s="156"/>
      <c r="M93" s="156"/>
      <c r="N93" s="156"/>
      <c r="O93" s="156"/>
    </row>
    <row r="94" spans="1:15" ht="25.5" customHeight="1">
      <c r="A94" s="492" t="s">
        <v>558</v>
      </c>
      <c r="B94" s="493" t="s">
        <v>515</v>
      </c>
      <c r="C94" s="156" t="s">
        <v>501</v>
      </c>
      <c r="D94" s="156"/>
      <c r="E94" s="156"/>
      <c r="F94" s="156"/>
      <c r="G94" s="156"/>
      <c r="H94" s="156"/>
      <c r="I94" s="156"/>
      <c r="J94" s="156"/>
      <c r="K94" s="156"/>
      <c r="L94" s="156"/>
      <c r="M94" s="156"/>
      <c r="N94" s="156"/>
      <c r="O94" s="156"/>
    </row>
    <row r="95" spans="1:15" ht="27.75" customHeight="1">
      <c r="A95" s="492"/>
      <c r="B95" s="493"/>
      <c r="C95" s="156" t="s">
        <v>500</v>
      </c>
      <c r="D95" s="156"/>
      <c r="E95" s="156"/>
      <c r="F95" s="156"/>
      <c r="G95" s="156"/>
      <c r="H95" s="156"/>
      <c r="I95" s="156"/>
      <c r="J95" s="156"/>
      <c r="K95" s="156"/>
      <c r="L95" s="156"/>
      <c r="M95" s="156"/>
      <c r="N95" s="156"/>
      <c r="O95" s="156"/>
    </row>
    <row r="96" spans="1:15" ht="28.5" customHeight="1">
      <c r="A96" s="492" t="s">
        <v>559</v>
      </c>
      <c r="B96" s="493" t="s">
        <v>516</v>
      </c>
      <c r="C96" s="156" t="s">
        <v>501</v>
      </c>
      <c r="D96" s="156"/>
      <c r="E96" s="156"/>
      <c r="F96" s="156"/>
      <c r="G96" s="156"/>
      <c r="H96" s="156"/>
      <c r="I96" s="156"/>
      <c r="J96" s="156"/>
      <c r="K96" s="156"/>
      <c r="L96" s="156"/>
      <c r="M96" s="156"/>
      <c r="N96" s="156"/>
      <c r="O96" s="156"/>
    </row>
    <row r="97" spans="1:15" ht="28.5" customHeight="1">
      <c r="A97" s="492"/>
      <c r="B97" s="493"/>
      <c r="C97" s="156" t="s">
        <v>500</v>
      </c>
      <c r="D97" s="156"/>
      <c r="E97" s="156"/>
      <c r="F97" s="156"/>
      <c r="G97" s="156"/>
      <c r="H97" s="156"/>
      <c r="I97" s="156"/>
      <c r="J97" s="156"/>
      <c r="K97" s="156"/>
      <c r="L97" s="156"/>
      <c r="M97" s="156"/>
      <c r="N97" s="156"/>
      <c r="O97" s="156"/>
    </row>
    <row r="98" spans="1:15" ht="47.25" customHeight="1">
      <c r="A98" s="492" t="s">
        <v>510</v>
      </c>
      <c r="B98" s="493" t="s">
        <v>517</v>
      </c>
      <c r="C98" s="156" t="s">
        <v>501</v>
      </c>
      <c r="D98" s="156"/>
      <c r="E98" s="156"/>
      <c r="F98" s="156"/>
      <c r="G98" s="156"/>
      <c r="H98" s="156"/>
      <c r="I98" s="156"/>
      <c r="J98" s="156"/>
      <c r="K98" s="156"/>
      <c r="L98" s="156"/>
      <c r="M98" s="156"/>
      <c r="N98" s="156"/>
      <c r="O98" s="156"/>
    </row>
    <row r="99" spans="1:15" ht="44.25" customHeight="1">
      <c r="A99" s="492"/>
      <c r="B99" s="493"/>
      <c r="C99" s="156" t="s">
        <v>500</v>
      </c>
      <c r="D99" s="156"/>
      <c r="E99" s="156"/>
      <c r="F99" s="156"/>
      <c r="G99" s="156"/>
      <c r="H99" s="156"/>
      <c r="I99" s="156"/>
      <c r="J99" s="156"/>
      <c r="K99" s="156"/>
      <c r="L99" s="156"/>
      <c r="M99" s="156"/>
      <c r="N99" s="156"/>
      <c r="O99" s="156"/>
    </row>
    <row r="100" spans="1:15" ht="25.5" customHeight="1">
      <c r="A100" s="492" t="s">
        <v>560</v>
      </c>
      <c r="B100" s="493" t="s">
        <v>499</v>
      </c>
      <c r="C100" s="156" t="s">
        <v>501</v>
      </c>
      <c r="D100" s="156"/>
      <c r="E100" s="156"/>
      <c r="F100" s="156"/>
      <c r="G100" s="156"/>
      <c r="H100" s="156"/>
      <c r="I100" s="156"/>
      <c r="J100" s="156"/>
      <c r="K100" s="156"/>
      <c r="L100" s="156"/>
      <c r="M100" s="156"/>
      <c r="N100" s="156"/>
      <c r="O100" s="156"/>
    </row>
    <row r="101" spans="1:15" ht="24.75" customHeight="1">
      <c r="A101" s="492"/>
      <c r="B101" s="493"/>
      <c r="C101" s="156" t="s">
        <v>500</v>
      </c>
      <c r="D101" s="156"/>
      <c r="E101" s="156"/>
      <c r="F101" s="156"/>
      <c r="G101" s="156"/>
      <c r="H101" s="156"/>
      <c r="I101" s="156"/>
      <c r="J101" s="156"/>
      <c r="K101" s="156"/>
      <c r="L101" s="156"/>
      <c r="M101" s="156"/>
      <c r="N101" s="156"/>
      <c r="O101" s="156"/>
    </row>
    <row r="102" spans="1:15" ht="24" customHeight="1">
      <c r="A102" s="492" t="s">
        <v>561</v>
      </c>
      <c r="B102" s="493" t="s">
        <v>514</v>
      </c>
      <c r="C102" s="156" t="s">
        <v>501</v>
      </c>
      <c r="D102" s="156"/>
      <c r="E102" s="156"/>
      <c r="F102" s="156"/>
      <c r="G102" s="156"/>
      <c r="H102" s="156"/>
      <c r="I102" s="156"/>
      <c r="J102" s="156"/>
      <c r="K102" s="156"/>
      <c r="L102" s="156"/>
      <c r="M102" s="156"/>
      <c r="N102" s="156"/>
      <c r="O102" s="156"/>
    </row>
    <row r="103" spans="1:15" ht="24" customHeight="1">
      <c r="A103" s="492"/>
      <c r="B103" s="493"/>
      <c r="C103" s="156" t="s">
        <v>500</v>
      </c>
      <c r="D103" s="156"/>
      <c r="E103" s="156"/>
      <c r="F103" s="156"/>
      <c r="G103" s="156"/>
      <c r="H103" s="156"/>
      <c r="I103" s="156"/>
      <c r="J103" s="156"/>
      <c r="K103" s="156"/>
      <c r="L103" s="156"/>
      <c r="M103" s="156"/>
      <c r="N103" s="156"/>
      <c r="O103" s="156"/>
    </row>
    <row r="104" spans="1:15" ht="30" customHeight="1">
      <c r="A104" s="492" t="s">
        <v>562</v>
      </c>
      <c r="B104" s="493" t="s">
        <v>515</v>
      </c>
      <c r="C104" s="156" t="s">
        <v>501</v>
      </c>
      <c r="D104" s="156"/>
      <c r="E104" s="156"/>
      <c r="F104" s="156"/>
      <c r="G104" s="156"/>
      <c r="H104" s="156"/>
      <c r="I104" s="156"/>
      <c r="J104" s="156"/>
      <c r="K104" s="156"/>
      <c r="L104" s="156"/>
      <c r="M104" s="156"/>
      <c r="N104" s="156"/>
      <c r="O104" s="156"/>
    </row>
    <row r="105" spans="1:15" ht="30" customHeight="1">
      <c r="A105" s="492"/>
      <c r="B105" s="493"/>
      <c r="C105" s="156" t="s">
        <v>500</v>
      </c>
      <c r="D105" s="156"/>
      <c r="E105" s="156"/>
      <c r="F105" s="156"/>
      <c r="G105" s="156"/>
      <c r="H105" s="156"/>
      <c r="I105" s="156"/>
      <c r="J105" s="156"/>
      <c r="K105" s="156"/>
      <c r="L105" s="156"/>
      <c r="M105" s="156"/>
      <c r="N105" s="156"/>
      <c r="O105" s="156"/>
    </row>
    <row r="106" spans="1:15" ht="42.75" customHeight="1">
      <c r="A106" s="492" t="s">
        <v>563</v>
      </c>
      <c r="B106" s="493" t="s">
        <v>516</v>
      </c>
      <c r="C106" s="156" t="s">
        <v>501</v>
      </c>
      <c r="D106" s="156"/>
      <c r="E106" s="156"/>
      <c r="F106" s="156"/>
      <c r="G106" s="156"/>
      <c r="H106" s="156"/>
      <c r="I106" s="156"/>
      <c r="J106" s="156"/>
      <c r="K106" s="156"/>
      <c r="L106" s="156"/>
      <c r="M106" s="156"/>
      <c r="N106" s="156"/>
      <c r="O106" s="156"/>
    </row>
    <row r="107" spans="1:15" ht="31.5" customHeight="1">
      <c r="A107" s="492"/>
      <c r="B107" s="493"/>
      <c r="C107" s="156" t="s">
        <v>500</v>
      </c>
      <c r="D107" s="156"/>
      <c r="E107" s="156"/>
      <c r="F107" s="156"/>
      <c r="G107" s="156"/>
      <c r="H107" s="156"/>
      <c r="I107" s="156"/>
      <c r="J107" s="156"/>
      <c r="K107" s="156"/>
      <c r="L107" s="156"/>
      <c r="M107" s="156"/>
      <c r="N107" s="156"/>
      <c r="O107" s="156"/>
    </row>
    <row r="108" spans="1:15" ht="36" customHeight="1">
      <c r="A108" s="492" t="s">
        <v>511</v>
      </c>
      <c r="B108" s="493" t="s">
        <v>518</v>
      </c>
      <c r="C108" s="156" t="s">
        <v>501</v>
      </c>
      <c r="D108" s="156"/>
      <c r="E108" s="156"/>
      <c r="F108" s="156"/>
      <c r="G108" s="156"/>
      <c r="H108" s="156"/>
      <c r="I108" s="156"/>
      <c r="J108" s="156"/>
      <c r="K108" s="156"/>
      <c r="L108" s="156"/>
      <c r="M108" s="156"/>
      <c r="N108" s="156"/>
      <c r="O108" s="156"/>
    </row>
    <row r="109" spans="1:15" ht="35.25" customHeight="1">
      <c r="A109" s="492"/>
      <c r="B109" s="493"/>
      <c r="C109" s="156" t="s">
        <v>500</v>
      </c>
      <c r="D109" s="156"/>
      <c r="E109" s="156"/>
      <c r="F109" s="156"/>
      <c r="G109" s="156"/>
      <c r="H109" s="156"/>
      <c r="I109" s="156"/>
      <c r="J109" s="156"/>
      <c r="K109" s="156"/>
      <c r="L109" s="156"/>
      <c r="M109" s="156"/>
      <c r="N109" s="156"/>
      <c r="O109" s="156"/>
    </row>
    <row r="110" spans="1:15" ht="24" customHeight="1">
      <c r="A110" s="492" t="s">
        <v>564</v>
      </c>
      <c r="B110" s="493" t="s">
        <v>499</v>
      </c>
      <c r="C110" s="156" t="s">
        <v>501</v>
      </c>
      <c r="D110" s="156"/>
      <c r="E110" s="156"/>
      <c r="F110" s="156"/>
      <c r="G110" s="156"/>
      <c r="H110" s="156"/>
      <c r="I110" s="156"/>
      <c r="J110" s="156"/>
      <c r="K110" s="156"/>
      <c r="L110" s="156"/>
      <c r="M110" s="156"/>
      <c r="N110" s="156"/>
      <c r="O110" s="156"/>
    </row>
    <row r="111" spans="1:15" ht="24.75" customHeight="1">
      <c r="A111" s="492"/>
      <c r="B111" s="493"/>
      <c r="C111" s="156" t="s">
        <v>500</v>
      </c>
      <c r="D111" s="156"/>
      <c r="E111" s="156"/>
      <c r="F111" s="156"/>
      <c r="G111" s="156"/>
      <c r="H111" s="156"/>
      <c r="I111" s="156"/>
      <c r="J111" s="156"/>
      <c r="K111" s="156"/>
      <c r="L111" s="156"/>
      <c r="M111" s="156"/>
      <c r="N111" s="156"/>
      <c r="O111" s="156"/>
    </row>
    <row r="112" spans="1:15" ht="25.5" customHeight="1">
      <c r="A112" s="492" t="s">
        <v>565</v>
      </c>
      <c r="B112" s="493" t="s">
        <v>514</v>
      </c>
      <c r="C112" s="156" t="s">
        <v>501</v>
      </c>
      <c r="D112" s="156"/>
      <c r="E112" s="156"/>
      <c r="F112" s="156"/>
      <c r="G112" s="156"/>
      <c r="H112" s="156"/>
      <c r="I112" s="156"/>
      <c r="J112" s="156"/>
      <c r="K112" s="156"/>
      <c r="L112" s="156"/>
      <c r="M112" s="156"/>
      <c r="N112" s="156"/>
      <c r="O112" s="156"/>
    </row>
    <row r="113" spans="1:15" ht="24.75" customHeight="1">
      <c r="A113" s="492"/>
      <c r="B113" s="493"/>
      <c r="C113" s="156" t="s">
        <v>500</v>
      </c>
      <c r="D113" s="156"/>
      <c r="E113" s="156"/>
      <c r="F113" s="156"/>
      <c r="G113" s="156"/>
      <c r="H113" s="156"/>
      <c r="I113" s="156"/>
      <c r="J113" s="156"/>
      <c r="K113" s="156"/>
      <c r="L113" s="156"/>
      <c r="M113" s="156"/>
      <c r="N113" s="156"/>
      <c r="O113" s="156"/>
    </row>
    <row r="114" spans="1:15" ht="28.5" customHeight="1">
      <c r="A114" s="492" t="s">
        <v>566</v>
      </c>
      <c r="B114" s="493" t="s">
        <v>515</v>
      </c>
      <c r="C114" s="156" t="s">
        <v>501</v>
      </c>
      <c r="D114" s="156"/>
      <c r="E114" s="156"/>
      <c r="F114" s="156"/>
      <c r="G114" s="156"/>
      <c r="H114" s="156"/>
      <c r="I114" s="156"/>
      <c r="J114" s="156"/>
      <c r="K114" s="156"/>
      <c r="L114" s="156"/>
      <c r="M114" s="156"/>
      <c r="N114" s="156"/>
      <c r="O114" s="156"/>
    </row>
    <row r="115" spans="1:15" ht="31.5" customHeight="1">
      <c r="A115" s="492"/>
      <c r="B115" s="493"/>
      <c r="C115" s="156" t="s">
        <v>500</v>
      </c>
      <c r="D115" s="156"/>
      <c r="E115" s="156"/>
      <c r="F115" s="156"/>
      <c r="G115" s="156"/>
      <c r="H115" s="156"/>
      <c r="I115" s="156"/>
      <c r="J115" s="156"/>
      <c r="K115" s="156"/>
      <c r="L115" s="156"/>
      <c r="M115" s="156"/>
      <c r="N115" s="156"/>
      <c r="O115" s="156"/>
    </row>
    <row r="116" spans="1:15" ht="18.75">
      <c r="A116" s="492" t="s">
        <v>567</v>
      </c>
      <c r="B116" s="493" t="s">
        <v>516</v>
      </c>
      <c r="C116" s="156" t="s">
        <v>501</v>
      </c>
      <c r="D116" s="156"/>
      <c r="E116" s="156"/>
      <c r="F116" s="156"/>
      <c r="G116" s="156"/>
      <c r="H116" s="156"/>
      <c r="I116" s="156"/>
      <c r="J116" s="156"/>
      <c r="K116" s="156"/>
      <c r="L116" s="156"/>
      <c r="M116" s="156"/>
      <c r="N116" s="156"/>
      <c r="O116" s="156"/>
    </row>
    <row r="117" spans="1:15" ht="38.25" customHeight="1">
      <c r="A117" s="492"/>
      <c r="B117" s="493"/>
      <c r="C117" s="156" t="s">
        <v>500</v>
      </c>
      <c r="D117" s="156"/>
      <c r="E117" s="156"/>
      <c r="F117" s="156"/>
      <c r="G117" s="156"/>
      <c r="H117" s="156"/>
      <c r="I117" s="156"/>
      <c r="J117" s="142"/>
      <c r="K117" s="142"/>
      <c r="L117" s="142"/>
      <c r="M117" s="142"/>
      <c r="N117" s="142"/>
      <c r="O117" s="142"/>
    </row>
    <row r="118" spans="1:15" ht="90" customHeight="1">
      <c r="A118" s="157" t="s">
        <v>512</v>
      </c>
      <c r="B118" s="142" t="s">
        <v>604</v>
      </c>
      <c r="C118" s="156" t="s">
        <v>605</v>
      </c>
      <c r="D118" s="156"/>
      <c r="E118" s="156"/>
      <c r="F118" s="156"/>
      <c r="G118" s="156"/>
      <c r="H118" s="156"/>
      <c r="I118" s="156"/>
      <c r="J118" s="142"/>
      <c r="K118" s="142"/>
      <c r="L118" s="142"/>
      <c r="M118" s="142"/>
      <c r="N118" s="142"/>
      <c r="O118" s="142"/>
    </row>
    <row r="119" spans="1:15" ht="38.25" customHeight="1">
      <c r="A119" s="157" t="s">
        <v>568</v>
      </c>
      <c r="B119" s="142" t="s">
        <v>519</v>
      </c>
      <c r="C119" s="156" t="s">
        <v>605</v>
      </c>
      <c r="D119" s="156"/>
      <c r="E119" s="156"/>
      <c r="F119" s="156"/>
      <c r="G119" s="156"/>
      <c r="H119" s="156"/>
      <c r="I119" s="156"/>
      <c r="J119" s="142"/>
      <c r="K119" s="142"/>
      <c r="L119" s="142"/>
      <c r="M119" s="142"/>
      <c r="N119" s="142"/>
      <c r="O119" s="142"/>
    </row>
    <row r="120" spans="1:15" ht="60.75" customHeight="1">
      <c r="A120" s="157" t="s">
        <v>569</v>
      </c>
      <c r="B120" s="142" t="s">
        <v>520</v>
      </c>
      <c r="C120" s="156" t="s">
        <v>605</v>
      </c>
      <c r="D120" s="156"/>
      <c r="E120" s="156"/>
      <c r="F120" s="156"/>
      <c r="G120" s="156"/>
      <c r="H120" s="156"/>
      <c r="I120" s="156"/>
      <c r="J120" s="142"/>
      <c r="K120" s="142"/>
      <c r="L120" s="142"/>
      <c r="M120" s="142"/>
      <c r="N120" s="142"/>
      <c r="O120" s="142"/>
    </row>
    <row r="121" spans="1:15" ht="55.5" customHeight="1">
      <c r="A121" s="157" t="s">
        <v>570</v>
      </c>
      <c r="B121" s="142" t="s">
        <v>521</v>
      </c>
      <c r="C121" s="156" t="s">
        <v>605</v>
      </c>
      <c r="D121" s="156"/>
      <c r="E121" s="156"/>
      <c r="F121" s="156"/>
      <c r="G121" s="156"/>
      <c r="H121" s="156"/>
      <c r="I121" s="156"/>
      <c r="J121" s="142"/>
      <c r="K121" s="142"/>
      <c r="L121" s="142"/>
      <c r="M121" s="142"/>
      <c r="N121" s="142"/>
      <c r="O121" s="142"/>
    </row>
    <row r="122" spans="1:15" ht="42" customHeight="1">
      <c r="A122" s="157" t="s">
        <v>571</v>
      </c>
      <c r="B122" s="142" t="s">
        <v>522</v>
      </c>
      <c r="C122" s="156" t="s">
        <v>605</v>
      </c>
      <c r="D122" s="156"/>
      <c r="E122" s="156"/>
      <c r="F122" s="156"/>
      <c r="G122" s="156"/>
      <c r="H122" s="156"/>
      <c r="I122" s="156"/>
      <c r="J122" s="142"/>
      <c r="K122" s="142"/>
      <c r="L122" s="142"/>
      <c r="M122" s="142"/>
      <c r="N122" s="142"/>
      <c r="O122" s="142"/>
    </row>
    <row r="123" spans="1:15" ht="24" customHeight="1">
      <c r="A123" s="492" t="s">
        <v>572</v>
      </c>
      <c r="B123" s="493" t="s">
        <v>603</v>
      </c>
      <c r="C123" s="156" t="s">
        <v>2</v>
      </c>
      <c r="D123" s="156"/>
      <c r="E123" s="156"/>
      <c r="F123" s="156"/>
      <c r="G123" s="156"/>
      <c r="H123" s="156"/>
      <c r="I123" s="156"/>
      <c r="J123" s="142"/>
      <c r="K123" s="142"/>
      <c r="L123" s="142"/>
      <c r="M123" s="142"/>
      <c r="N123" s="142"/>
      <c r="O123" s="142"/>
    </row>
    <row r="124" spans="1:15" ht="28.5" customHeight="1">
      <c r="A124" s="492"/>
      <c r="B124" s="493"/>
      <c r="C124" s="156" t="s">
        <v>495</v>
      </c>
      <c r="D124" s="156"/>
      <c r="E124" s="156"/>
      <c r="F124" s="156"/>
      <c r="G124" s="156"/>
      <c r="H124" s="156"/>
      <c r="I124" s="156"/>
      <c r="J124" s="142"/>
      <c r="K124" s="142"/>
      <c r="L124" s="142"/>
      <c r="M124" s="142"/>
      <c r="N124" s="142"/>
      <c r="O124" s="142"/>
    </row>
    <row r="125" spans="1:15" ht="26.25" customHeight="1">
      <c r="A125" s="492"/>
      <c r="B125" s="493"/>
      <c r="C125" s="156" t="s">
        <v>496</v>
      </c>
      <c r="D125" s="156"/>
      <c r="E125" s="156"/>
      <c r="F125" s="156"/>
      <c r="G125" s="156"/>
      <c r="H125" s="156"/>
      <c r="I125" s="156"/>
      <c r="J125" s="142"/>
      <c r="K125" s="142"/>
      <c r="L125" s="142"/>
      <c r="M125" s="142"/>
      <c r="N125" s="142"/>
      <c r="O125" s="142"/>
    </row>
    <row r="126" spans="1:15" ht="28.5" customHeight="1">
      <c r="A126" s="492"/>
      <c r="B126" s="493"/>
      <c r="C126" s="156" t="s">
        <v>606</v>
      </c>
      <c r="D126" s="156"/>
      <c r="E126" s="156"/>
      <c r="F126" s="156"/>
      <c r="G126" s="156"/>
      <c r="H126" s="156"/>
      <c r="I126" s="156"/>
      <c r="J126" s="142"/>
      <c r="K126" s="142"/>
      <c r="L126" s="142"/>
      <c r="M126" s="142"/>
      <c r="N126" s="142"/>
      <c r="O126" s="142"/>
    </row>
    <row r="127" spans="1:15" ht="15.75">
      <c r="A127" s="492" t="s">
        <v>573</v>
      </c>
      <c r="B127" s="493" t="s">
        <v>514</v>
      </c>
      <c r="C127" s="156" t="s">
        <v>2</v>
      </c>
      <c r="D127" s="156"/>
      <c r="E127" s="156"/>
      <c r="F127" s="156"/>
      <c r="G127" s="156"/>
      <c r="H127" s="156"/>
      <c r="I127" s="156"/>
      <c r="J127" s="142"/>
      <c r="K127" s="142"/>
      <c r="L127" s="142"/>
      <c r="M127" s="142"/>
      <c r="N127" s="142"/>
      <c r="O127" s="142"/>
    </row>
    <row r="128" spans="1:15" ht="15.75">
      <c r="A128" s="492"/>
      <c r="B128" s="493"/>
      <c r="C128" s="156" t="s">
        <v>495</v>
      </c>
      <c r="D128" s="156"/>
      <c r="E128" s="156"/>
      <c r="F128" s="156"/>
      <c r="G128" s="156"/>
      <c r="H128" s="156"/>
      <c r="I128" s="156"/>
      <c r="J128" s="142"/>
      <c r="K128" s="142"/>
      <c r="L128" s="142"/>
      <c r="M128" s="142"/>
      <c r="N128" s="142"/>
      <c r="O128" s="142"/>
    </row>
    <row r="129" spans="1:15" ht="15.75">
      <c r="A129" s="492"/>
      <c r="B129" s="493"/>
      <c r="C129" s="156" t="s">
        <v>496</v>
      </c>
      <c r="D129" s="156"/>
      <c r="E129" s="156"/>
      <c r="F129" s="156"/>
      <c r="G129" s="156"/>
      <c r="H129" s="156"/>
      <c r="I129" s="156"/>
      <c r="J129" s="142"/>
      <c r="K129" s="142"/>
      <c r="L129" s="142"/>
      <c r="M129" s="142"/>
      <c r="N129" s="142"/>
      <c r="O129" s="142"/>
    </row>
    <row r="130" spans="1:15" ht="18.75">
      <c r="A130" s="492"/>
      <c r="B130" s="493"/>
      <c r="C130" s="156" t="s">
        <v>606</v>
      </c>
      <c r="D130" s="156"/>
      <c r="E130" s="156"/>
      <c r="F130" s="156"/>
      <c r="G130" s="156"/>
      <c r="H130" s="156"/>
      <c r="I130" s="156"/>
      <c r="J130" s="142"/>
      <c r="K130" s="142"/>
      <c r="L130" s="142"/>
      <c r="M130" s="142"/>
      <c r="N130" s="142"/>
      <c r="O130" s="142"/>
    </row>
    <row r="131" spans="1:15" ht="15.75">
      <c r="A131" s="492" t="s">
        <v>574</v>
      </c>
      <c r="B131" s="493" t="s">
        <v>515</v>
      </c>
      <c r="C131" s="156" t="s">
        <v>2</v>
      </c>
      <c r="D131" s="156"/>
      <c r="E131" s="156"/>
      <c r="F131" s="156"/>
      <c r="G131" s="156"/>
      <c r="H131" s="156"/>
      <c r="I131" s="156"/>
      <c r="J131" s="142"/>
      <c r="K131" s="142"/>
      <c r="L131" s="142"/>
      <c r="M131" s="142"/>
      <c r="N131" s="142"/>
      <c r="O131" s="142"/>
    </row>
    <row r="132" spans="1:15" ht="15.75">
      <c r="A132" s="492"/>
      <c r="B132" s="493"/>
      <c r="C132" s="156" t="s">
        <v>495</v>
      </c>
      <c r="D132" s="156"/>
      <c r="E132" s="156"/>
      <c r="F132" s="156"/>
      <c r="G132" s="156"/>
      <c r="H132" s="156"/>
      <c r="I132" s="156"/>
      <c r="J132" s="142"/>
      <c r="K132" s="142"/>
      <c r="L132" s="142"/>
      <c r="M132" s="142"/>
      <c r="N132" s="142"/>
      <c r="O132" s="142"/>
    </row>
    <row r="133" spans="1:15" ht="15.75" customHeight="1">
      <c r="A133" s="492"/>
      <c r="B133" s="493"/>
      <c r="C133" s="156" t="s">
        <v>496</v>
      </c>
      <c r="D133" s="156"/>
      <c r="E133" s="156"/>
      <c r="F133" s="156"/>
      <c r="G133" s="156"/>
      <c r="H133" s="156"/>
      <c r="I133" s="156"/>
      <c r="J133" s="142"/>
      <c r="K133" s="142"/>
      <c r="L133" s="142"/>
      <c r="M133" s="142"/>
      <c r="N133" s="142"/>
      <c r="O133" s="142"/>
    </row>
    <row r="134" spans="1:15" ht="18.75">
      <c r="A134" s="492"/>
      <c r="B134" s="493"/>
      <c r="C134" s="156" t="s">
        <v>606</v>
      </c>
      <c r="D134" s="156"/>
      <c r="E134" s="156"/>
      <c r="F134" s="156"/>
      <c r="G134" s="156"/>
      <c r="H134" s="156"/>
      <c r="I134" s="156"/>
      <c r="J134" s="142"/>
      <c r="K134" s="142"/>
      <c r="L134" s="142"/>
      <c r="M134" s="142"/>
      <c r="N134" s="142"/>
      <c r="O134" s="142"/>
    </row>
    <row r="135" spans="1:15" ht="15.75">
      <c r="A135" s="492" t="s">
        <v>575</v>
      </c>
      <c r="B135" s="493" t="s">
        <v>516</v>
      </c>
      <c r="C135" s="156" t="s">
        <v>2</v>
      </c>
      <c r="D135" s="142"/>
      <c r="E135" s="142"/>
      <c r="F135" s="142"/>
      <c r="G135" s="142"/>
      <c r="H135" s="142"/>
      <c r="I135" s="142"/>
      <c r="J135" s="142"/>
      <c r="K135" s="142"/>
      <c r="L135" s="142"/>
      <c r="M135" s="142"/>
      <c r="N135" s="142"/>
      <c r="O135" s="142"/>
    </row>
    <row r="136" spans="1:15" ht="15.75">
      <c r="A136" s="492"/>
      <c r="B136" s="493"/>
      <c r="C136" s="156" t="s">
        <v>495</v>
      </c>
      <c r="D136" s="142"/>
      <c r="E136" s="142"/>
      <c r="F136" s="142"/>
      <c r="G136" s="142"/>
      <c r="H136" s="142"/>
      <c r="I136" s="142"/>
      <c r="J136" s="142"/>
      <c r="K136" s="142"/>
      <c r="L136" s="142"/>
      <c r="M136" s="142"/>
      <c r="N136" s="142"/>
      <c r="O136" s="142"/>
    </row>
    <row r="137" spans="1:15" ht="28.5" customHeight="1">
      <c r="A137" s="492"/>
      <c r="B137" s="493"/>
      <c r="C137" s="156" t="s">
        <v>496</v>
      </c>
      <c r="D137" s="142"/>
      <c r="E137" s="142"/>
      <c r="F137" s="142"/>
      <c r="G137" s="142"/>
      <c r="H137" s="142"/>
      <c r="I137" s="142"/>
      <c r="J137" s="142"/>
      <c r="K137" s="142"/>
      <c r="L137" s="142"/>
      <c r="M137" s="142"/>
      <c r="N137" s="142"/>
      <c r="O137" s="142"/>
    </row>
    <row r="138" spans="1:15" ht="25.5" customHeight="1">
      <c r="A138" s="492"/>
      <c r="B138" s="493"/>
      <c r="C138" s="156" t="s">
        <v>606</v>
      </c>
      <c r="D138" s="142"/>
      <c r="E138" s="142"/>
      <c r="F138" s="142"/>
      <c r="G138" s="142"/>
      <c r="H138" s="142"/>
      <c r="I138" s="142"/>
      <c r="J138" s="142"/>
      <c r="K138" s="142"/>
      <c r="L138" s="142"/>
      <c r="M138" s="142"/>
      <c r="N138" s="142"/>
      <c r="O138" s="142"/>
    </row>
    <row r="139" spans="1:15" ht="29.25" customHeight="1">
      <c r="A139" s="492" t="s">
        <v>576</v>
      </c>
      <c r="B139" s="493" t="s">
        <v>602</v>
      </c>
      <c r="C139" s="156" t="s">
        <v>2</v>
      </c>
      <c r="D139" s="156"/>
      <c r="E139" s="156"/>
      <c r="F139" s="156"/>
      <c r="G139" s="156"/>
      <c r="H139" s="156"/>
      <c r="I139" s="156"/>
      <c r="J139" s="142"/>
      <c r="K139" s="142"/>
      <c r="L139" s="142"/>
      <c r="M139" s="142"/>
      <c r="N139" s="142"/>
      <c r="O139" s="142"/>
    </row>
    <row r="140" spans="1:15" ht="28.5" customHeight="1">
      <c r="A140" s="492"/>
      <c r="B140" s="493"/>
      <c r="C140" s="156" t="s">
        <v>495</v>
      </c>
      <c r="D140" s="156"/>
      <c r="E140" s="156"/>
      <c r="F140" s="156"/>
      <c r="G140" s="156"/>
      <c r="H140" s="156"/>
      <c r="I140" s="156"/>
      <c r="J140" s="142"/>
      <c r="K140" s="142"/>
      <c r="L140" s="142"/>
      <c r="M140" s="142"/>
      <c r="N140" s="142"/>
      <c r="O140" s="142"/>
    </row>
    <row r="141" spans="1:15" ht="24" customHeight="1">
      <c r="A141" s="492"/>
      <c r="B141" s="493"/>
      <c r="C141" s="156" t="s">
        <v>496</v>
      </c>
      <c r="D141" s="156"/>
      <c r="E141" s="156"/>
      <c r="F141" s="156"/>
      <c r="G141" s="156"/>
      <c r="H141" s="156"/>
      <c r="I141" s="156"/>
      <c r="J141" s="142"/>
      <c r="K141" s="142"/>
      <c r="L141" s="142"/>
      <c r="M141" s="142"/>
      <c r="N141" s="142"/>
      <c r="O141" s="142"/>
    </row>
    <row r="142" spans="1:15" ht="24" customHeight="1">
      <c r="A142" s="492"/>
      <c r="B142" s="493"/>
      <c r="C142" s="156" t="s">
        <v>606</v>
      </c>
      <c r="D142" s="156"/>
      <c r="E142" s="156"/>
      <c r="F142" s="156"/>
      <c r="G142" s="156"/>
      <c r="H142" s="156"/>
      <c r="I142" s="156"/>
      <c r="J142" s="142"/>
      <c r="K142" s="142"/>
      <c r="L142" s="142"/>
      <c r="M142" s="142"/>
      <c r="N142" s="142"/>
      <c r="O142" s="142"/>
    </row>
    <row r="143" spans="1:15" ht="15.75">
      <c r="A143" s="492" t="s">
        <v>577</v>
      </c>
      <c r="B143" s="493" t="s">
        <v>514</v>
      </c>
      <c r="C143" s="156" t="s">
        <v>2</v>
      </c>
      <c r="D143" s="156"/>
      <c r="E143" s="156"/>
      <c r="F143" s="156"/>
      <c r="G143" s="156"/>
      <c r="H143" s="156"/>
      <c r="I143" s="156"/>
      <c r="J143" s="142"/>
      <c r="K143" s="142"/>
      <c r="L143" s="142"/>
      <c r="M143" s="142"/>
      <c r="N143" s="142"/>
      <c r="O143" s="142"/>
    </row>
    <row r="144" spans="1:15" ht="15.75">
      <c r="A144" s="492"/>
      <c r="B144" s="493"/>
      <c r="C144" s="156" t="s">
        <v>495</v>
      </c>
      <c r="D144" s="156"/>
      <c r="E144" s="156"/>
      <c r="F144" s="156"/>
      <c r="G144" s="156"/>
      <c r="H144" s="156"/>
      <c r="I144" s="156"/>
      <c r="J144" s="142"/>
      <c r="K144" s="142"/>
      <c r="L144" s="142"/>
      <c r="M144" s="142"/>
      <c r="N144" s="142"/>
      <c r="O144" s="142"/>
    </row>
    <row r="145" spans="1:15" ht="15.75">
      <c r="A145" s="492"/>
      <c r="B145" s="493"/>
      <c r="C145" s="156" t="s">
        <v>496</v>
      </c>
      <c r="D145" s="156"/>
      <c r="E145" s="156"/>
      <c r="F145" s="156"/>
      <c r="G145" s="156"/>
      <c r="H145" s="156"/>
      <c r="I145" s="156"/>
      <c r="J145" s="142"/>
      <c r="K145" s="142"/>
      <c r="L145" s="142"/>
      <c r="M145" s="142"/>
      <c r="N145" s="142"/>
      <c r="O145" s="142"/>
    </row>
    <row r="146" spans="1:15" ht="18.75">
      <c r="A146" s="492"/>
      <c r="B146" s="493"/>
      <c r="C146" s="156" t="s">
        <v>606</v>
      </c>
      <c r="D146" s="156"/>
      <c r="E146" s="156"/>
      <c r="F146" s="156"/>
      <c r="G146" s="156"/>
      <c r="H146" s="156"/>
      <c r="I146" s="156"/>
      <c r="J146" s="142"/>
      <c r="K146" s="142"/>
      <c r="L146" s="142"/>
      <c r="M146" s="142"/>
      <c r="N146" s="142"/>
      <c r="O146" s="142"/>
    </row>
    <row r="147" spans="1:15" ht="15.75">
      <c r="A147" s="492" t="s">
        <v>578</v>
      </c>
      <c r="B147" s="493" t="s">
        <v>515</v>
      </c>
      <c r="C147" s="156" t="s">
        <v>2</v>
      </c>
      <c r="D147" s="156"/>
      <c r="E147" s="156"/>
      <c r="F147" s="156"/>
      <c r="G147" s="156"/>
      <c r="H147" s="156"/>
      <c r="I147" s="156"/>
      <c r="J147" s="142"/>
      <c r="K147" s="142"/>
      <c r="L147" s="142"/>
      <c r="M147" s="142"/>
      <c r="N147" s="142"/>
      <c r="O147" s="142"/>
    </row>
    <row r="148" spans="1:15" ht="15.75">
      <c r="A148" s="492"/>
      <c r="B148" s="493"/>
      <c r="C148" s="156" t="s">
        <v>495</v>
      </c>
      <c r="D148" s="156"/>
      <c r="E148" s="156"/>
      <c r="F148" s="156"/>
      <c r="G148" s="156"/>
      <c r="H148" s="156"/>
      <c r="I148" s="156"/>
      <c r="J148" s="142"/>
      <c r="K148" s="142"/>
      <c r="L148" s="142"/>
      <c r="M148" s="142"/>
      <c r="N148" s="142"/>
      <c r="O148" s="142"/>
    </row>
    <row r="149" spans="1:15" ht="15.75">
      <c r="A149" s="492"/>
      <c r="B149" s="493"/>
      <c r="C149" s="156" t="s">
        <v>496</v>
      </c>
      <c r="D149" s="156"/>
      <c r="E149" s="156"/>
      <c r="F149" s="156"/>
      <c r="G149" s="156"/>
      <c r="H149" s="156"/>
      <c r="I149" s="156"/>
      <c r="J149" s="142"/>
      <c r="K149" s="142"/>
      <c r="L149" s="142"/>
      <c r="M149" s="142"/>
      <c r="N149" s="142"/>
      <c r="O149" s="142"/>
    </row>
    <row r="150" spans="1:15" ht="18.75">
      <c r="A150" s="492"/>
      <c r="B150" s="493"/>
      <c r="C150" s="156" t="s">
        <v>606</v>
      </c>
      <c r="D150" s="156"/>
      <c r="E150" s="156"/>
      <c r="F150" s="156"/>
      <c r="G150" s="156"/>
      <c r="H150" s="156"/>
      <c r="I150" s="156"/>
      <c r="J150" s="142"/>
      <c r="K150" s="142"/>
      <c r="L150" s="142"/>
      <c r="M150" s="142"/>
      <c r="N150" s="142"/>
      <c r="O150" s="142"/>
    </row>
    <row r="151" spans="1:15" ht="15.75">
      <c r="A151" s="492" t="s">
        <v>599</v>
      </c>
      <c r="B151" s="493" t="s">
        <v>516</v>
      </c>
      <c r="C151" s="156" t="s">
        <v>2</v>
      </c>
      <c r="D151" s="156"/>
      <c r="E151" s="156"/>
      <c r="F151" s="156"/>
      <c r="G151" s="156"/>
      <c r="H151" s="156"/>
      <c r="I151" s="156"/>
      <c r="J151" s="142"/>
      <c r="K151" s="142"/>
      <c r="L151" s="142"/>
      <c r="M151" s="142"/>
      <c r="N151" s="142"/>
      <c r="O151" s="142"/>
    </row>
    <row r="152" spans="1:15" ht="16.5" customHeight="1">
      <c r="A152" s="492"/>
      <c r="B152" s="493"/>
      <c r="C152" s="156" t="s">
        <v>495</v>
      </c>
      <c r="D152" s="156"/>
      <c r="E152" s="156"/>
      <c r="F152" s="156"/>
      <c r="G152" s="156"/>
      <c r="H152" s="156"/>
      <c r="I152" s="156"/>
      <c r="J152" s="142"/>
      <c r="K152" s="142"/>
      <c r="L152" s="142"/>
      <c r="M152" s="142"/>
      <c r="N152" s="142"/>
      <c r="O152" s="142"/>
    </row>
    <row r="153" spans="1:15" ht="16.5" customHeight="1">
      <c r="A153" s="492"/>
      <c r="B153" s="493"/>
      <c r="C153" s="156" t="s">
        <v>496</v>
      </c>
      <c r="D153" s="156"/>
      <c r="E153" s="156"/>
      <c r="F153" s="156"/>
      <c r="G153" s="156"/>
      <c r="H153" s="156"/>
      <c r="I153" s="156"/>
      <c r="J153" s="142"/>
      <c r="K153" s="142"/>
      <c r="L153" s="142"/>
      <c r="M153" s="142"/>
      <c r="N153" s="142"/>
      <c r="O153" s="142"/>
    </row>
    <row r="154" spans="1:15" ht="21.75" customHeight="1">
      <c r="A154" s="492"/>
      <c r="B154" s="493"/>
      <c r="C154" s="156" t="s">
        <v>606</v>
      </c>
      <c r="D154" s="156"/>
      <c r="E154" s="156"/>
      <c r="F154" s="156"/>
      <c r="G154" s="156"/>
      <c r="H154" s="156"/>
      <c r="I154" s="156"/>
      <c r="J154" s="142"/>
      <c r="K154" s="142"/>
      <c r="L154" s="142"/>
      <c r="M154" s="142"/>
      <c r="N154" s="142"/>
      <c r="O154" s="142"/>
    </row>
    <row r="155" spans="1:15" ht="34.5" customHeight="1">
      <c r="A155" s="157" t="s">
        <v>513</v>
      </c>
      <c r="B155" s="156" t="s">
        <v>532</v>
      </c>
      <c r="C155" s="156" t="s">
        <v>586</v>
      </c>
      <c r="D155" s="156" t="s">
        <v>586</v>
      </c>
      <c r="E155" s="156" t="s">
        <v>586</v>
      </c>
      <c r="F155" s="156" t="s">
        <v>586</v>
      </c>
      <c r="G155" s="156" t="s">
        <v>586</v>
      </c>
      <c r="H155" s="156" t="s">
        <v>586</v>
      </c>
      <c r="I155" s="156" t="s">
        <v>586</v>
      </c>
      <c r="J155" s="156" t="s">
        <v>586</v>
      </c>
      <c r="K155" s="156" t="s">
        <v>586</v>
      </c>
      <c r="L155" s="156" t="s">
        <v>586</v>
      </c>
      <c r="M155" s="156" t="s">
        <v>586</v>
      </c>
      <c r="N155" s="156" t="s">
        <v>586</v>
      </c>
      <c r="O155" s="156" t="s">
        <v>586</v>
      </c>
    </row>
    <row r="156" spans="1:15" ht="18.75">
      <c r="A156" s="157" t="s">
        <v>595</v>
      </c>
      <c r="B156" s="156" t="s">
        <v>595</v>
      </c>
      <c r="C156" s="156"/>
      <c r="D156" s="156"/>
      <c r="E156" s="156"/>
      <c r="F156" s="156"/>
      <c r="G156" s="156"/>
      <c r="H156" s="156"/>
      <c r="I156" s="156"/>
      <c r="J156" s="142"/>
      <c r="K156" s="142"/>
      <c r="L156" s="142"/>
      <c r="M156" s="142"/>
      <c r="N156" s="142"/>
      <c r="O156" s="142"/>
    </row>
    <row r="158" spans="1:15" ht="18">
      <c r="B158" s="10" t="s">
        <v>624</v>
      </c>
    </row>
    <row r="159" spans="1:15" ht="18">
      <c r="B159" s="10" t="s">
        <v>523</v>
      </c>
    </row>
    <row r="160" spans="1:15" ht="18">
      <c r="B160" s="10" t="s">
        <v>625</v>
      </c>
    </row>
    <row r="161" spans="2:2" ht="18">
      <c r="B161" s="10" t="s">
        <v>608</v>
      </c>
    </row>
    <row r="162" spans="2:2" ht="18">
      <c r="B162" s="10" t="s">
        <v>607</v>
      </c>
    </row>
  </sheetData>
  <mergeCells count="110">
    <mergeCell ref="A147:A150"/>
    <mergeCell ref="B147:B150"/>
    <mergeCell ref="A151:A154"/>
    <mergeCell ref="B151:B154"/>
    <mergeCell ref="G15:G16"/>
    <mergeCell ref="B15:B16"/>
    <mergeCell ref="C15:C16"/>
    <mergeCell ref="A15:A16"/>
    <mergeCell ref="A42:A43"/>
    <mergeCell ref="B42:B43"/>
    <mergeCell ref="A55:A58"/>
    <mergeCell ref="B55:B58"/>
    <mergeCell ref="A59:A62"/>
    <mergeCell ref="B59:B62"/>
    <mergeCell ref="A63:A66"/>
    <mergeCell ref="B63:B66"/>
    <mergeCell ref="A44:A45"/>
    <mergeCell ref="B44:B45"/>
    <mergeCell ref="A46:A47"/>
    <mergeCell ref="B46:B47"/>
    <mergeCell ref="A48:A49"/>
    <mergeCell ref="B48:B49"/>
    <mergeCell ref="A88:A89"/>
    <mergeCell ref="B88:B89"/>
    <mergeCell ref="H15:I15"/>
    <mergeCell ref="B24:B25"/>
    <mergeCell ref="A38:A39"/>
    <mergeCell ref="B38:B39"/>
    <mergeCell ref="A40:A41"/>
    <mergeCell ref="B40:B41"/>
    <mergeCell ref="A32:A33"/>
    <mergeCell ref="B32:B33"/>
    <mergeCell ref="A34:A35"/>
    <mergeCell ref="B34:B35"/>
    <mergeCell ref="A36:A37"/>
    <mergeCell ref="B36:B37"/>
    <mergeCell ref="A4:P4"/>
    <mergeCell ref="A5:P5"/>
    <mergeCell ref="A7:P7"/>
    <mergeCell ref="A8:P8"/>
    <mergeCell ref="A9:P9"/>
    <mergeCell ref="A10:P10"/>
    <mergeCell ref="B67:B70"/>
    <mergeCell ref="A67:A70"/>
    <mergeCell ref="A14:AG14"/>
    <mergeCell ref="J15:K15"/>
    <mergeCell ref="L15:M15"/>
    <mergeCell ref="N15:O15"/>
    <mergeCell ref="D15:F15"/>
    <mergeCell ref="A26:A27"/>
    <mergeCell ref="B26:B27"/>
    <mergeCell ref="A28:A29"/>
    <mergeCell ref="B28:B29"/>
    <mergeCell ref="A30:A31"/>
    <mergeCell ref="B30:B31"/>
    <mergeCell ref="A20:A21"/>
    <mergeCell ref="B20:B21"/>
    <mergeCell ref="A22:A23"/>
    <mergeCell ref="B22:B23"/>
    <mergeCell ref="A24:A25"/>
    <mergeCell ref="A96:A97"/>
    <mergeCell ref="B96:B97"/>
    <mergeCell ref="A98:A99"/>
    <mergeCell ref="B98:B99"/>
    <mergeCell ref="A90:A91"/>
    <mergeCell ref="B90:B91"/>
    <mergeCell ref="A92:A93"/>
    <mergeCell ref="B92:B93"/>
    <mergeCell ref="A71:A74"/>
    <mergeCell ref="B71:B74"/>
    <mergeCell ref="A75:A78"/>
    <mergeCell ref="B75:B78"/>
    <mergeCell ref="A83:A86"/>
    <mergeCell ref="B83:B86"/>
    <mergeCell ref="A79:A82"/>
    <mergeCell ref="B79:B82"/>
    <mergeCell ref="A12:O12"/>
    <mergeCell ref="A13:O13"/>
    <mergeCell ref="A135:A138"/>
    <mergeCell ref="B135:B138"/>
    <mergeCell ref="A139:A142"/>
    <mergeCell ref="B139:B142"/>
    <mergeCell ref="A112:A113"/>
    <mergeCell ref="B112:B113"/>
    <mergeCell ref="A114:A115"/>
    <mergeCell ref="B114:B115"/>
    <mergeCell ref="A106:A107"/>
    <mergeCell ref="B106:B107"/>
    <mergeCell ref="A108:A109"/>
    <mergeCell ref="B108:B109"/>
    <mergeCell ref="A110:A111"/>
    <mergeCell ref="B110:B111"/>
    <mergeCell ref="A100:A101"/>
    <mergeCell ref="B100:B101"/>
    <mergeCell ref="A102:A103"/>
    <mergeCell ref="B102:B103"/>
    <mergeCell ref="A104:A105"/>
    <mergeCell ref="B104:B105"/>
    <mergeCell ref="A94:A95"/>
    <mergeCell ref="B94:B95"/>
    <mergeCell ref="A143:A146"/>
    <mergeCell ref="B143:B146"/>
    <mergeCell ref="A123:A126"/>
    <mergeCell ref="B123:B126"/>
    <mergeCell ref="A127:A130"/>
    <mergeCell ref="B127:B130"/>
    <mergeCell ref="A131:A134"/>
    <mergeCell ref="B131:B134"/>
    <mergeCell ref="A116:A117"/>
    <mergeCell ref="B116:B117"/>
  </mergeCells>
  <printOptions horizontalCentered="1"/>
  <pageMargins left="0.70866141732283472" right="0.70866141732283472" top="0.74803149606299213" bottom="0.74803149606299213" header="0.31496062992125984" footer="0.31496062992125984"/>
  <pageSetup paperSize="8" scale="61" firstPageNumber="3" fitToWidth="2" orientation="landscape" useFirstPageNumber="1" r:id="rId1"/>
  <headerFooter>
    <oddHeader>&amp;C&amp;P</oddHeader>
  </headerFooter>
  <rowBreaks count="2" manualBreakCount="2">
    <brk id="39" max="14" man="1"/>
    <brk id="86" max="14" man="1"/>
  </rowBreaks>
  <colBreaks count="1" manualBreakCount="1">
    <brk id="15" max="153" man="1"/>
  </colBreaks>
</worksheet>
</file>

<file path=xl/worksheets/sheet17.xml><?xml version="1.0" encoding="utf-8"?>
<worksheet xmlns="http://schemas.openxmlformats.org/spreadsheetml/2006/main" xmlns:r="http://schemas.openxmlformats.org/officeDocument/2006/relationships">
  <sheetPr>
    <tabColor rgb="FFFFC000"/>
  </sheetPr>
  <dimension ref="A1:AG39"/>
  <sheetViews>
    <sheetView view="pageBreakPreview" zoomScale="70" zoomScaleNormal="50" zoomScaleSheetLayoutView="70" workbookViewId="0">
      <selection activeCell="B22" sqref="B22"/>
    </sheetView>
  </sheetViews>
  <sheetFormatPr defaultColWidth="16.625" defaultRowHeight="15"/>
  <cols>
    <col min="1" max="1" width="12.5" style="147" customWidth="1"/>
    <col min="2" max="2" width="25.5" style="7" customWidth="1"/>
    <col min="3" max="3" width="20.625" style="7" customWidth="1"/>
    <col min="4" max="4" width="20.375" style="7" customWidth="1"/>
    <col min="5" max="5" width="19.75" style="7" customWidth="1"/>
    <col min="6" max="6" width="22.875" style="7" customWidth="1"/>
    <col min="7" max="7" width="19.625" style="7" customWidth="1"/>
    <col min="8" max="8" width="17.375" style="7" customWidth="1"/>
    <col min="9" max="9" width="23.375" style="7" customWidth="1"/>
    <col min="10" max="10" width="12.75" style="7" customWidth="1"/>
    <col min="11" max="12" width="17.375" style="7" customWidth="1"/>
    <col min="13" max="13" width="18.5" style="7" customWidth="1"/>
    <col min="14" max="14" width="21.5" style="7" customWidth="1"/>
    <col min="15" max="15" width="7.75" style="7" customWidth="1"/>
    <col min="16" max="16" width="9" style="7" customWidth="1"/>
    <col min="17" max="17" width="17.75" style="7" customWidth="1"/>
    <col min="18" max="18" width="18.375" style="7" customWidth="1"/>
    <col min="19" max="19" width="9.125" style="7" customWidth="1"/>
    <col min="20" max="20" width="9" style="7" customWidth="1"/>
    <col min="21" max="21" width="22" style="7" customWidth="1"/>
    <col min="22" max="22" width="22.625" style="7" customWidth="1"/>
    <col min="23" max="23" width="14.875" style="7" customWidth="1"/>
    <col min="24" max="24" width="10.625" style="101" customWidth="1"/>
    <col min="25" max="25" width="9.25" style="101" customWidth="1"/>
    <col min="26" max="26" width="11.125" style="101" customWidth="1"/>
    <col min="27" max="27" width="11.875" style="101" customWidth="1"/>
    <col min="28" max="28" width="15.625" style="101" customWidth="1"/>
    <col min="29" max="30" width="15.875" style="101" customWidth="1"/>
    <col min="31" max="31" width="20.75" style="101" customWidth="1"/>
    <col min="32" max="32" width="18.375" style="101" customWidth="1"/>
    <col min="33" max="33" width="29" style="101" customWidth="1"/>
    <col min="34" max="253" width="9" style="101" customWidth="1"/>
    <col min="254" max="254" width="3.875" style="101" bestFit="1" customWidth="1"/>
    <col min="255" max="255" width="16" style="101" bestFit="1" customWidth="1"/>
    <col min="256" max="256" width="16.625" style="101" bestFit="1"/>
    <col min="257" max="16384" width="16.625" style="101"/>
  </cols>
  <sheetData>
    <row r="1" spans="1:33" ht="18.75">
      <c r="P1" s="25"/>
      <c r="AD1" s="25"/>
    </row>
    <row r="2" spans="1:33" ht="18.75">
      <c r="P2" s="15"/>
      <c r="AD2" s="15"/>
    </row>
    <row r="3" spans="1:33" ht="18.75">
      <c r="P3" s="15"/>
      <c r="AD3" s="15"/>
    </row>
    <row r="4" spans="1:33" ht="18.75">
      <c r="A4" s="468"/>
      <c r="B4" s="468"/>
      <c r="C4" s="468"/>
      <c r="D4" s="468"/>
      <c r="E4" s="468"/>
      <c r="F4" s="468"/>
      <c r="G4" s="468"/>
      <c r="H4" s="468"/>
      <c r="I4" s="468"/>
      <c r="J4" s="11"/>
      <c r="K4" s="11"/>
      <c r="L4" s="11"/>
      <c r="M4" s="11"/>
      <c r="N4" s="11"/>
      <c r="O4" s="11"/>
      <c r="P4" s="11"/>
      <c r="AD4" s="15"/>
    </row>
    <row r="5" spans="1:33" ht="39" customHeight="1">
      <c r="A5" s="506" t="s">
        <v>585</v>
      </c>
      <c r="B5" s="506"/>
      <c r="C5" s="506"/>
      <c r="D5" s="506"/>
      <c r="E5" s="506"/>
      <c r="F5" s="506"/>
      <c r="G5" s="506"/>
      <c r="H5" s="506"/>
      <c r="I5" s="506"/>
      <c r="J5" s="109"/>
      <c r="K5" s="109"/>
      <c r="L5" s="109"/>
      <c r="M5" s="109"/>
      <c r="N5" s="109"/>
      <c r="O5" s="109"/>
      <c r="P5" s="109"/>
      <c r="Q5" s="108"/>
      <c r="R5" s="108"/>
      <c r="S5" s="108"/>
      <c r="T5" s="108"/>
      <c r="U5" s="108"/>
      <c r="V5" s="108"/>
      <c r="W5" s="108"/>
      <c r="X5" s="108"/>
      <c r="Y5" s="108"/>
      <c r="Z5" s="108"/>
      <c r="AA5" s="108"/>
      <c r="AB5" s="108"/>
      <c r="AC5" s="108"/>
      <c r="AD5" s="108"/>
      <c r="AE5" s="108"/>
      <c r="AF5" s="108"/>
      <c r="AG5" s="108"/>
    </row>
    <row r="6" spans="1:33" ht="22.5" customHeight="1">
      <c r="A6" s="154"/>
      <c r="B6" s="154"/>
      <c r="C6" s="154"/>
      <c r="D6" s="154"/>
      <c r="E6" s="154"/>
      <c r="F6" s="154"/>
      <c r="G6" s="154"/>
      <c r="H6" s="154"/>
      <c r="I6" s="154"/>
      <c r="J6" s="109"/>
      <c r="K6" s="109"/>
      <c r="L6" s="109"/>
      <c r="M6" s="109"/>
      <c r="N6" s="109"/>
      <c r="O6" s="109"/>
      <c r="P6" s="109"/>
      <c r="Q6" s="108"/>
      <c r="R6" s="108"/>
      <c r="S6" s="108"/>
      <c r="T6" s="108"/>
      <c r="U6" s="108"/>
      <c r="V6" s="108"/>
      <c r="W6" s="108"/>
      <c r="X6" s="108"/>
      <c r="Y6" s="108"/>
      <c r="Z6" s="108"/>
      <c r="AA6" s="108"/>
      <c r="AB6" s="108"/>
      <c r="AC6" s="108"/>
      <c r="AD6" s="108"/>
      <c r="AE6" s="108"/>
      <c r="AF6" s="108"/>
      <c r="AG6" s="108"/>
    </row>
    <row r="7" spans="1:33" ht="15.75">
      <c r="A7" s="460" t="s">
        <v>172</v>
      </c>
      <c r="B7" s="460"/>
      <c r="C7" s="460"/>
      <c r="D7" s="460"/>
      <c r="E7" s="460"/>
      <c r="F7" s="460"/>
      <c r="G7" s="460"/>
      <c r="H7" s="460"/>
      <c r="I7" s="460"/>
      <c r="J7" s="51"/>
      <c r="K7" s="51"/>
      <c r="L7" s="51"/>
      <c r="M7" s="51"/>
      <c r="N7" s="51"/>
      <c r="O7" s="51"/>
      <c r="P7" s="51"/>
      <c r="Q7" s="96"/>
      <c r="R7" s="96"/>
      <c r="S7" s="96"/>
      <c r="T7" s="96"/>
      <c r="U7" s="96"/>
      <c r="V7" s="96"/>
      <c r="W7" s="96"/>
      <c r="X7" s="96"/>
      <c r="Y7" s="96"/>
      <c r="Z7" s="96"/>
      <c r="AA7" s="96"/>
      <c r="AB7" s="96"/>
      <c r="AC7" s="96"/>
      <c r="AD7" s="96"/>
      <c r="AE7" s="96"/>
      <c r="AF7" s="96"/>
      <c r="AG7" s="96"/>
    </row>
    <row r="8" spans="1:33" ht="15.75">
      <c r="A8" s="507" t="s">
        <v>306</v>
      </c>
      <c r="B8" s="507"/>
      <c r="C8" s="507"/>
      <c r="D8" s="507"/>
      <c r="E8" s="507"/>
      <c r="F8" s="507"/>
      <c r="G8" s="507"/>
      <c r="H8" s="507"/>
      <c r="I8" s="507"/>
      <c r="J8" s="90"/>
      <c r="K8" s="90"/>
      <c r="L8" s="90"/>
      <c r="M8" s="90"/>
      <c r="N8" s="90"/>
      <c r="O8" s="90"/>
      <c r="P8" s="90"/>
      <c r="Q8" s="90"/>
      <c r="R8" s="90"/>
      <c r="S8" s="90"/>
      <c r="T8" s="90"/>
      <c r="U8" s="90"/>
      <c r="V8" s="90"/>
      <c r="W8" s="90"/>
      <c r="X8" s="90"/>
      <c r="Y8" s="90"/>
      <c r="Z8" s="90"/>
      <c r="AA8" s="90"/>
      <c r="AB8" s="90"/>
      <c r="AC8" s="90"/>
      <c r="AD8" s="90"/>
      <c r="AE8" s="90"/>
      <c r="AF8" s="90"/>
      <c r="AG8" s="90"/>
    </row>
    <row r="9" spans="1:33">
      <c r="A9" s="475"/>
      <c r="B9" s="475"/>
      <c r="C9" s="475"/>
      <c r="D9" s="475"/>
      <c r="E9" s="475"/>
      <c r="F9" s="475"/>
      <c r="G9" s="475"/>
      <c r="H9" s="475"/>
      <c r="I9" s="475"/>
      <c r="J9" s="109"/>
      <c r="K9" s="109"/>
      <c r="L9" s="109"/>
      <c r="M9" s="109"/>
      <c r="N9" s="109"/>
      <c r="O9" s="109"/>
      <c r="P9" s="109"/>
      <c r="Q9" s="109"/>
      <c r="R9" s="109"/>
      <c r="S9" s="109"/>
      <c r="T9" s="109"/>
      <c r="U9" s="109"/>
      <c r="V9" s="109"/>
      <c r="W9" s="109"/>
      <c r="X9" s="109"/>
      <c r="Y9" s="109"/>
      <c r="Z9" s="109"/>
      <c r="AA9" s="109"/>
      <c r="AB9" s="109"/>
      <c r="AC9" s="109"/>
      <c r="AD9" s="109"/>
      <c r="AE9" s="109"/>
      <c r="AF9" s="109"/>
      <c r="AG9" s="109"/>
    </row>
    <row r="10" spans="1:33" ht="18" customHeight="1">
      <c r="A10" s="378" t="s">
        <v>53</v>
      </c>
      <c r="B10" s="378"/>
      <c r="C10" s="378"/>
      <c r="D10" s="378"/>
      <c r="E10" s="378"/>
      <c r="F10" s="378"/>
      <c r="G10" s="378"/>
      <c r="H10" s="378"/>
      <c r="I10" s="378"/>
      <c r="J10" s="18"/>
      <c r="K10" s="18"/>
      <c r="L10" s="18"/>
      <c r="M10" s="18"/>
      <c r="N10" s="18"/>
      <c r="O10" s="18"/>
      <c r="P10" s="18"/>
      <c r="Q10" s="11"/>
      <c r="R10" s="11"/>
      <c r="S10" s="11"/>
      <c r="T10" s="11"/>
      <c r="U10" s="11"/>
      <c r="V10" s="11"/>
      <c r="W10" s="11"/>
      <c r="X10" s="11"/>
      <c r="Y10" s="11"/>
      <c r="Z10" s="11"/>
      <c r="AA10" s="11"/>
      <c r="AB10" s="11"/>
      <c r="AC10" s="11"/>
      <c r="AD10" s="11"/>
      <c r="AE10" s="11"/>
      <c r="AF10" s="11"/>
      <c r="AG10" s="11"/>
    </row>
    <row r="11" spans="1:33">
      <c r="A11" s="149"/>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row>
    <row r="12" spans="1:33" ht="33" customHeight="1">
      <c r="A12" s="492" t="s">
        <v>471</v>
      </c>
      <c r="B12" s="500" t="s">
        <v>497</v>
      </c>
      <c r="C12" s="500" t="s">
        <v>609</v>
      </c>
      <c r="D12" s="500"/>
      <c r="E12" s="500"/>
      <c r="F12" s="500" t="s">
        <v>610</v>
      </c>
      <c r="G12" s="500" t="s">
        <v>531</v>
      </c>
      <c r="H12" s="501" t="s">
        <v>527</v>
      </c>
      <c r="I12" s="501" t="s">
        <v>617</v>
      </c>
    </row>
    <row r="13" spans="1:33" ht="47.25" customHeight="1">
      <c r="A13" s="492"/>
      <c r="B13" s="500"/>
      <c r="C13" s="146" t="s">
        <v>592</v>
      </c>
      <c r="D13" s="146" t="s">
        <v>593</v>
      </c>
      <c r="E13" s="146" t="s">
        <v>594</v>
      </c>
      <c r="F13" s="500"/>
      <c r="G13" s="500"/>
      <c r="H13" s="502"/>
      <c r="I13" s="502"/>
      <c r="R13" s="10"/>
    </row>
    <row r="14" spans="1:33" ht="15.75">
      <c r="A14" s="148">
        <v>1</v>
      </c>
      <c r="B14" s="143">
        <v>2</v>
      </c>
      <c r="C14" s="143">
        <v>3</v>
      </c>
      <c r="D14" s="143">
        <v>4</v>
      </c>
      <c r="E14" s="143">
        <v>5</v>
      </c>
      <c r="F14" s="143">
        <v>6</v>
      </c>
      <c r="G14" s="143">
        <v>7</v>
      </c>
      <c r="H14" s="143">
        <v>8</v>
      </c>
      <c r="I14" s="143">
        <v>9</v>
      </c>
    </row>
    <row r="15" spans="1:33" ht="31.5">
      <c r="A15" s="148" t="s">
        <v>502</v>
      </c>
      <c r="B15" s="143" t="s">
        <v>532</v>
      </c>
      <c r="C15" s="146" t="s">
        <v>590</v>
      </c>
      <c r="D15" s="146" t="s">
        <v>586</v>
      </c>
      <c r="E15" s="146" t="s">
        <v>586</v>
      </c>
      <c r="F15" s="146" t="s">
        <v>586</v>
      </c>
      <c r="G15" s="146" t="s">
        <v>586</v>
      </c>
      <c r="H15" s="146" t="s">
        <v>586</v>
      </c>
      <c r="I15" s="146" t="s">
        <v>586</v>
      </c>
    </row>
    <row r="16" spans="1:33" ht="158.25" customHeight="1">
      <c r="A16" s="148" t="s">
        <v>503</v>
      </c>
      <c r="B16" s="158" t="s">
        <v>615</v>
      </c>
      <c r="C16" s="143"/>
      <c r="D16" s="143"/>
      <c r="E16" s="143"/>
      <c r="F16" s="146" t="s">
        <v>589</v>
      </c>
      <c r="G16" s="146" t="s">
        <v>586</v>
      </c>
      <c r="H16" s="146" t="s">
        <v>586</v>
      </c>
      <c r="I16" s="143"/>
    </row>
    <row r="17" spans="1:9" ht="47.25">
      <c r="A17" s="148" t="s">
        <v>505</v>
      </c>
      <c r="B17" s="143" t="s">
        <v>579</v>
      </c>
      <c r="C17" s="143"/>
      <c r="D17" s="143"/>
      <c r="E17" s="143"/>
      <c r="F17" s="143" t="s">
        <v>528</v>
      </c>
      <c r="G17" s="143" t="s">
        <v>524</v>
      </c>
      <c r="H17" s="143"/>
      <c r="I17" s="143" t="s">
        <v>584</v>
      </c>
    </row>
    <row r="18" spans="1:9" ht="47.25">
      <c r="A18" s="148" t="s">
        <v>506</v>
      </c>
      <c r="B18" s="143" t="s">
        <v>580</v>
      </c>
      <c r="C18" s="143"/>
      <c r="D18" s="143"/>
      <c r="E18" s="143"/>
      <c r="F18" s="143" t="s">
        <v>528</v>
      </c>
      <c r="G18" s="143" t="s">
        <v>525</v>
      </c>
      <c r="H18" s="143"/>
      <c r="I18" s="143" t="s">
        <v>584</v>
      </c>
    </row>
    <row r="19" spans="1:9" ht="63">
      <c r="A19" s="148" t="s">
        <v>507</v>
      </c>
      <c r="B19" s="143" t="s">
        <v>581</v>
      </c>
      <c r="C19" s="143"/>
      <c r="D19" s="143"/>
      <c r="E19" s="143"/>
      <c r="F19" s="143" t="s">
        <v>528</v>
      </c>
      <c r="G19" s="143" t="s">
        <v>526</v>
      </c>
      <c r="H19" s="143"/>
      <c r="I19" s="143" t="s">
        <v>584</v>
      </c>
    </row>
    <row r="20" spans="1:9" ht="157.5">
      <c r="A20" s="148" t="s">
        <v>508</v>
      </c>
      <c r="B20" s="143" t="s">
        <v>582</v>
      </c>
      <c r="C20" s="143"/>
      <c r="D20" s="143"/>
      <c r="E20" s="143"/>
      <c r="F20" s="143" t="s">
        <v>528</v>
      </c>
      <c r="G20" s="143" t="s">
        <v>526</v>
      </c>
      <c r="H20" s="143"/>
      <c r="I20" s="146" t="s">
        <v>584</v>
      </c>
    </row>
    <row r="21" spans="1:9" ht="94.5">
      <c r="A21" s="148" t="s">
        <v>549</v>
      </c>
      <c r="B21" s="143" t="s">
        <v>583</v>
      </c>
      <c r="C21" s="143"/>
      <c r="D21" s="143"/>
      <c r="E21" s="143"/>
      <c r="F21" s="143" t="s">
        <v>528</v>
      </c>
      <c r="G21" s="143" t="s">
        <v>526</v>
      </c>
      <c r="H21" s="143"/>
      <c r="I21" s="143" t="s">
        <v>584</v>
      </c>
    </row>
    <row r="22" spans="1:9" ht="160.5">
      <c r="A22" s="148" t="s">
        <v>504</v>
      </c>
      <c r="B22" s="160" t="s">
        <v>639</v>
      </c>
      <c r="C22" s="143"/>
      <c r="D22" s="143"/>
      <c r="E22" s="143"/>
      <c r="F22" s="143" t="s">
        <v>528</v>
      </c>
      <c r="G22" s="146" t="s">
        <v>586</v>
      </c>
      <c r="H22" s="146" t="s">
        <v>586</v>
      </c>
      <c r="I22" s="143"/>
    </row>
    <row r="23" spans="1:9" ht="47.25">
      <c r="A23" s="148" t="s">
        <v>509</v>
      </c>
      <c r="B23" s="143" t="s">
        <v>579</v>
      </c>
      <c r="C23" s="143"/>
      <c r="D23" s="143"/>
      <c r="E23" s="143"/>
      <c r="F23" s="143" t="s">
        <v>528</v>
      </c>
      <c r="G23" s="143" t="s">
        <v>524</v>
      </c>
      <c r="H23" s="143"/>
      <c r="I23" s="143" t="s">
        <v>584</v>
      </c>
    </row>
    <row r="24" spans="1:9" ht="47.25">
      <c r="A24" s="148" t="s">
        <v>510</v>
      </c>
      <c r="B24" s="143" t="s">
        <v>580</v>
      </c>
      <c r="C24" s="143"/>
      <c r="D24" s="143"/>
      <c r="E24" s="143"/>
      <c r="F24" s="143" t="s">
        <v>528</v>
      </c>
      <c r="G24" s="143" t="s">
        <v>525</v>
      </c>
      <c r="H24" s="143"/>
      <c r="I24" s="143" t="s">
        <v>584</v>
      </c>
    </row>
    <row r="25" spans="1:9" ht="63">
      <c r="A25" s="148" t="s">
        <v>511</v>
      </c>
      <c r="B25" s="143" t="s">
        <v>581</v>
      </c>
      <c r="C25" s="143"/>
      <c r="D25" s="143"/>
      <c r="E25" s="143"/>
      <c r="F25" s="143" t="s">
        <v>528</v>
      </c>
      <c r="G25" s="143" t="s">
        <v>526</v>
      </c>
      <c r="H25" s="143"/>
      <c r="I25" s="143" t="s">
        <v>584</v>
      </c>
    </row>
    <row r="26" spans="1:9" ht="157.5">
      <c r="A26" s="148" t="s">
        <v>512</v>
      </c>
      <c r="B26" s="143" t="s">
        <v>582</v>
      </c>
      <c r="C26" s="143"/>
      <c r="D26" s="143"/>
      <c r="E26" s="143"/>
      <c r="F26" s="143" t="s">
        <v>528</v>
      </c>
      <c r="G26" s="143" t="s">
        <v>526</v>
      </c>
      <c r="H26" s="143"/>
      <c r="I26" s="143" t="s">
        <v>584</v>
      </c>
    </row>
    <row r="27" spans="1:9" ht="94.5">
      <c r="A27" s="148" t="s">
        <v>572</v>
      </c>
      <c r="B27" s="143" t="s">
        <v>583</v>
      </c>
      <c r="C27" s="143"/>
      <c r="D27" s="143"/>
      <c r="E27" s="143"/>
      <c r="F27" s="143" t="s">
        <v>528</v>
      </c>
      <c r="G27" s="143" t="s">
        <v>526</v>
      </c>
      <c r="H27" s="143"/>
      <c r="I27" s="143" t="s">
        <v>584</v>
      </c>
    </row>
    <row r="28" spans="1:9" ht="31.5">
      <c r="A28" s="148" t="s">
        <v>513</v>
      </c>
      <c r="B28" s="143" t="s">
        <v>532</v>
      </c>
      <c r="C28" s="145" t="s">
        <v>586</v>
      </c>
      <c r="D28" s="145" t="s">
        <v>586</v>
      </c>
      <c r="E28" s="145" t="s">
        <v>586</v>
      </c>
      <c r="F28" s="145" t="s">
        <v>586</v>
      </c>
      <c r="G28" s="145" t="s">
        <v>586</v>
      </c>
      <c r="H28" s="145" t="s">
        <v>586</v>
      </c>
      <c r="I28" s="145" t="s">
        <v>586</v>
      </c>
    </row>
    <row r="29" spans="1:9" ht="18">
      <c r="A29" s="155" t="s">
        <v>597</v>
      </c>
      <c r="B29" s="145" t="s">
        <v>597</v>
      </c>
      <c r="C29" s="64"/>
      <c r="D29" s="64"/>
      <c r="E29" s="64"/>
      <c r="F29" s="64"/>
      <c r="G29" s="64"/>
      <c r="H29" s="64"/>
      <c r="I29" s="64"/>
    </row>
    <row r="31" spans="1:9" ht="18">
      <c r="A31" s="150"/>
      <c r="B31" s="10" t="s">
        <v>626</v>
      </c>
    </row>
    <row r="32" spans="1:9" ht="51.75" customHeight="1">
      <c r="A32" s="150"/>
      <c r="B32" s="505" t="s">
        <v>627</v>
      </c>
      <c r="C32" s="505"/>
      <c r="D32" s="505"/>
      <c r="E32" s="505"/>
      <c r="F32" s="505"/>
      <c r="G32" s="505"/>
      <c r="H32" s="505"/>
      <c r="I32" s="505"/>
    </row>
    <row r="33" spans="1:9" ht="18">
      <c r="A33" s="150"/>
      <c r="B33" s="10" t="s">
        <v>625</v>
      </c>
    </row>
    <row r="34" spans="1:9" ht="18">
      <c r="B34" s="10" t="s">
        <v>628</v>
      </c>
    </row>
    <row r="35" spans="1:9" ht="18">
      <c r="B35" s="10" t="s">
        <v>629</v>
      </c>
    </row>
    <row r="36" spans="1:9" ht="52.5" customHeight="1">
      <c r="B36" s="505" t="s">
        <v>591</v>
      </c>
      <c r="C36" s="505"/>
      <c r="D36" s="505"/>
      <c r="E36" s="505"/>
      <c r="F36" s="505"/>
      <c r="G36" s="505"/>
      <c r="H36" s="505"/>
      <c r="I36" s="505"/>
    </row>
    <row r="37" spans="1:9" ht="18">
      <c r="B37" s="10" t="s">
        <v>596</v>
      </c>
    </row>
    <row r="39" spans="1:9">
      <c r="B39" s="10"/>
    </row>
  </sheetData>
  <mergeCells count="15">
    <mergeCell ref="A4:I4"/>
    <mergeCell ref="A5:I5"/>
    <mergeCell ref="A7:I7"/>
    <mergeCell ref="A8:I8"/>
    <mergeCell ref="A9:I9"/>
    <mergeCell ref="B32:I32"/>
    <mergeCell ref="B36:I36"/>
    <mergeCell ref="H12:H13"/>
    <mergeCell ref="I12:I13"/>
    <mergeCell ref="A10:I10"/>
    <mergeCell ref="A12:A13"/>
    <mergeCell ref="B12:B13"/>
    <mergeCell ref="C12:E12"/>
    <mergeCell ref="F12:F13"/>
    <mergeCell ref="G12:G13"/>
  </mergeCells>
  <printOptions horizontalCentered="1"/>
  <pageMargins left="0.70866141732283472" right="0.70866141732283472" top="0.74803149606299213" bottom="0.74803149606299213" header="0.31496062992125984" footer="0.31496062992125984"/>
  <pageSetup paperSize="8" scale="65" firstPageNumber="7" fitToWidth="2" orientation="landscape" useFirstPageNumber="1" r:id="rId1"/>
  <headerFooter>
    <oddHeader>&amp;C&amp;P</oddHeader>
  </headerFooter>
  <colBreaks count="1" manualBreakCount="1">
    <brk id="16" max="25" man="1"/>
  </colBreaks>
</worksheet>
</file>

<file path=xl/worksheets/sheet18.xml><?xml version="1.0" encoding="utf-8"?>
<worksheet xmlns="http://schemas.openxmlformats.org/spreadsheetml/2006/main" xmlns:r="http://schemas.openxmlformats.org/officeDocument/2006/relationships">
  <sheetPr>
    <tabColor rgb="FF00B050"/>
    <pageSetUpPr fitToPage="1"/>
  </sheetPr>
  <dimension ref="A1:AH85"/>
  <sheetViews>
    <sheetView view="pageBreakPreview" topLeftCell="A12" zoomScale="60" zoomScaleNormal="100" workbookViewId="0">
      <selection activeCell="F19" sqref="F19"/>
    </sheetView>
  </sheetViews>
  <sheetFormatPr defaultRowHeight="15"/>
  <cols>
    <col min="1" max="1" width="10" style="35" customWidth="1"/>
    <col min="2" max="2" width="30.875" style="35" customWidth="1"/>
    <col min="3" max="3" width="15.75" style="35" customWidth="1"/>
    <col min="4" max="4" width="20.5" style="294" customWidth="1"/>
    <col min="5" max="5" width="15.875" style="294" customWidth="1"/>
    <col min="6" max="7" width="16.125" style="294" customWidth="1"/>
    <col min="8" max="8" width="28.875" style="294" customWidth="1"/>
    <col min="9" max="9" width="24" style="294" customWidth="1"/>
    <col min="10" max="13" width="19.875" style="294" customWidth="1"/>
    <col min="14" max="14" width="24.5" style="294" customWidth="1"/>
    <col min="15" max="16" width="19.875" style="294" customWidth="1"/>
    <col min="17" max="19" width="20.5" style="10" customWidth="1"/>
    <col min="20" max="20" width="19.75" style="17" customWidth="1"/>
    <col min="21" max="21" width="10" style="17" customWidth="1"/>
    <col min="22" max="22" width="9" style="17"/>
    <col min="23" max="23" width="17" style="17" customWidth="1"/>
    <col min="24" max="24" width="17.75" style="17" customWidth="1"/>
    <col min="25" max="25" width="8.75" style="294" customWidth="1"/>
    <col min="26" max="26" width="8.375" style="294" customWidth="1"/>
    <col min="27" max="27" width="9" style="294"/>
    <col min="28" max="28" width="14.625" style="294" customWidth="1"/>
    <col min="29" max="29" width="18.875" style="35" customWidth="1"/>
    <col min="30" max="30" width="15.5" style="35" customWidth="1"/>
    <col min="31" max="31" width="14.25" style="35" customWidth="1"/>
    <col min="32" max="16384" width="9" style="35"/>
  </cols>
  <sheetData>
    <row r="1" spans="1:34" s="31" customFormat="1" ht="18.75" customHeight="1">
      <c r="A1" s="30"/>
      <c r="D1" s="287"/>
      <c r="E1" s="287"/>
      <c r="F1" s="287"/>
      <c r="G1" s="287"/>
      <c r="H1" s="287"/>
      <c r="I1" s="287"/>
      <c r="J1" s="287"/>
      <c r="K1" s="287"/>
      <c r="L1" s="287"/>
      <c r="M1" s="287"/>
      <c r="N1" s="151" t="s">
        <v>347</v>
      </c>
      <c r="O1" s="287"/>
      <c r="P1" s="287"/>
      <c r="Q1" s="10"/>
      <c r="R1" s="10"/>
      <c r="S1" s="10"/>
      <c r="T1" s="17"/>
      <c r="U1" s="17"/>
      <c r="V1" s="17"/>
      <c r="W1" s="17"/>
      <c r="X1" s="287"/>
      <c r="Y1" s="287"/>
      <c r="Z1" s="287"/>
      <c r="AA1" s="287"/>
      <c r="AB1" s="287"/>
    </row>
    <row r="2" spans="1:34" s="31" customFormat="1" ht="18.75" customHeight="1">
      <c r="A2" s="30"/>
      <c r="D2" s="287"/>
      <c r="E2" s="287"/>
      <c r="F2" s="287"/>
      <c r="G2" s="287"/>
      <c r="H2" s="287"/>
      <c r="I2" s="287"/>
      <c r="J2" s="287"/>
      <c r="K2" s="287"/>
      <c r="L2" s="287"/>
      <c r="M2" s="287"/>
      <c r="N2" s="152" t="s">
        <v>1</v>
      </c>
      <c r="O2" s="287"/>
      <c r="P2" s="287"/>
      <c r="Q2" s="10"/>
      <c r="R2" s="10"/>
      <c r="S2" s="10"/>
      <c r="T2" s="17"/>
      <c r="U2" s="17"/>
      <c r="V2" s="17"/>
      <c r="W2" s="17"/>
      <c r="X2" s="287"/>
      <c r="Y2" s="287"/>
      <c r="Z2" s="287"/>
      <c r="AA2" s="287"/>
      <c r="AB2" s="287"/>
    </row>
    <row r="3" spans="1:34" s="31" customFormat="1" ht="18.75">
      <c r="A3" s="32"/>
      <c r="D3" s="287"/>
      <c r="E3" s="287"/>
      <c r="F3" s="287"/>
      <c r="G3" s="287"/>
      <c r="H3" s="287"/>
      <c r="I3" s="287"/>
      <c r="J3" s="287"/>
      <c r="K3" s="287"/>
      <c r="L3" s="287"/>
      <c r="M3" s="287"/>
      <c r="N3" s="152" t="s">
        <v>259</v>
      </c>
      <c r="O3" s="287"/>
      <c r="P3" s="287"/>
      <c r="Q3" s="10"/>
      <c r="R3" s="10"/>
      <c r="S3" s="10"/>
      <c r="T3" s="17"/>
      <c r="U3" s="17"/>
      <c r="V3" s="17"/>
      <c r="W3" s="17"/>
      <c r="X3" s="287"/>
      <c r="Y3" s="287"/>
      <c r="Z3" s="287"/>
      <c r="AA3" s="287"/>
      <c r="AB3" s="287"/>
    </row>
    <row r="4" spans="1:34" s="31" customFormat="1" ht="16.5">
      <c r="A4" s="468" t="s">
        <v>393</v>
      </c>
      <c r="B4" s="468"/>
      <c r="C4" s="468"/>
      <c r="D4" s="468"/>
      <c r="E4" s="468"/>
      <c r="F4" s="468"/>
      <c r="G4" s="468"/>
      <c r="H4" s="468"/>
      <c r="I4" s="468"/>
      <c r="J4" s="468"/>
      <c r="K4" s="468"/>
      <c r="L4" s="468"/>
      <c r="M4" s="468"/>
      <c r="N4" s="468"/>
      <c r="O4" s="287"/>
      <c r="P4" s="287"/>
      <c r="Q4" s="10"/>
      <c r="R4" s="10"/>
      <c r="S4" s="10"/>
      <c r="T4" s="17"/>
      <c r="U4" s="17"/>
      <c r="V4" s="17"/>
      <c r="W4" s="17"/>
      <c r="X4" s="287"/>
      <c r="Y4" s="287"/>
      <c r="Z4" s="287"/>
      <c r="AA4" s="287"/>
      <c r="AB4" s="287"/>
    </row>
    <row r="5" spans="1:34" s="31" customFormat="1" ht="15.75">
      <c r="A5" s="522"/>
      <c r="B5" s="522"/>
      <c r="C5" s="522"/>
      <c r="D5" s="522"/>
      <c r="E5" s="522"/>
      <c r="F5" s="522"/>
      <c r="G5" s="522"/>
      <c r="H5" s="522"/>
      <c r="I5" s="522"/>
      <c r="J5" s="522"/>
      <c r="K5" s="522"/>
      <c r="L5" s="522"/>
      <c r="M5" s="522"/>
      <c r="N5" s="522"/>
      <c r="O5" s="106"/>
      <c r="P5" s="106"/>
      <c r="Q5" s="106"/>
      <c r="R5" s="106"/>
      <c r="S5" s="106"/>
      <c r="T5" s="106"/>
      <c r="U5" s="106"/>
      <c r="V5" s="106"/>
      <c r="W5" s="106"/>
      <c r="X5" s="106"/>
      <c r="Y5" s="106"/>
      <c r="Z5" s="106"/>
      <c r="AA5" s="106"/>
      <c r="AB5" s="106"/>
      <c r="AC5" s="106"/>
    </row>
    <row r="6" spans="1:34" s="31" customFormat="1" ht="15.75">
      <c r="A6" s="460" t="s">
        <v>172</v>
      </c>
      <c r="B6" s="460"/>
      <c r="C6" s="460"/>
      <c r="D6" s="460"/>
      <c r="E6" s="460"/>
      <c r="F6" s="460"/>
      <c r="G6" s="460"/>
      <c r="H6" s="460"/>
      <c r="I6" s="460"/>
      <c r="J6" s="460"/>
      <c r="K6" s="460"/>
      <c r="L6" s="460"/>
      <c r="M6" s="460"/>
      <c r="N6" s="460"/>
      <c r="O6" s="288"/>
      <c r="P6" s="288"/>
      <c r="Q6" s="288"/>
      <c r="R6" s="288"/>
      <c r="S6" s="288"/>
      <c r="T6" s="288"/>
      <c r="U6" s="288"/>
      <c r="V6" s="288"/>
      <c r="W6" s="288"/>
      <c r="X6" s="288"/>
      <c r="Y6" s="288"/>
      <c r="Z6" s="288"/>
      <c r="AA6" s="288"/>
      <c r="AB6" s="288"/>
      <c r="AC6" s="96"/>
      <c r="AD6" s="96"/>
      <c r="AE6" s="96"/>
      <c r="AF6" s="96"/>
      <c r="AG6" s="96"/>
      <c r="AH6" s="96"/>
    </row>
    <row r="7" spans="1:34" s="31" customFormat="1" ht="15.75">
      <c r="A7" s="395" t="s">
        <v>306</v>
      </c>
      <c r="B7" s="395"/>
      <c r="C7" s="395"/>
      <c r="D7" s="395"/>
      <c r="E7" s="395"/>
      <c r="F7" s="395"/>
      <c r="G7" s="395"/>
      <c r="H7" s="395"/>
      <c r="I7" s="395"/>
      <c r="J7" s="395"/>
      <c r="K7" s="395"/>
      <c r="L7" s="395"/>
      <c r="M7" s="395"/>
      <c r="N7" s="395"/>
      <c r="O7" s="204"/>
      <c r="P7" s="204"/>
      <c r="Q7" s="204"/>
      <c r="R7" s="204"/>
      <c r="S7" s="204"/>
      <c r="T7" s="204"/>
      <c r="U7" s="204"/>
      <c r="V7" s="204"/>
      <c r="W7" s="204"/>
      <c r="X7" s="204"/>
      <c r="Y7" s="204"/>
      <c r="Z7" s="204"/>
      <c r="AA7" s="204"/>
      <c r="AB7" s="204"/>
      <c r="AC7" s="90"/>
      <c r="AD7" s="90"/>
      <c r="AE7" s="90"/>
      <c r="AF7" s="90"/>
      <c r="AG7" s="90"/>
      <c r="AH7" s="90"/>
    </row>
    <row r="8" spans="1:34" s="31" customFormat="1" ht="15.75">
      <c r="A8" s="523"/>
      <c r="B8" s="523"/>
      <c r="C8" s="523"/>
      <c r="D8" s="523"/>
      <c r="E8" s="523"/>
      <c r="F8" s="523"/>
      <c r="G8" s="523"/>
      <c r="H8" s="523"/>
      <c r="I8" s="523"/>
      <c r="J8" s="523"/>
      <c r="K8" s="523"/>
      <c r="L8" s="523"/>
      <c r="M8" s="523"/>
      <c r="N8" s="523"/>
      <c r="O8" s="289"/>
      <c r="P8" s="289"/>
      <c r="Q8" s="289"/>
      <c r="R8" s="289"/>
      <c r="S8" s="289"/>
      <c r="T8" s="289"/>
      <c r="U8" s="289"/>
      <c r="V8" s="289"/>
      <c r="W8" s="289"/>
      <c r="X8" s="289"/>
      <c r="Y8" s="289"/>
      <c r="Z8" s="289"/>
      <c r="AA8" s="289"/>
      <c r="AB8" s="289"/>
      <c r="AC8" s="88"/>
    </row>
    <row r="9" spans="1:34" s="33" customFormat="1" ht="15.75" customHeight="1">
      <c r="A9" s="440" t="s">
        <v>53</v>
      </c>
      <c r="B9" s="440"/>
      <c r="C9" s="440"/>
      <c r="D9" s="440"/>
      <c r="E9" s="440"/>
      <c r="F9" s="440"/>
      <c r="G9" s="440"/>
      <c r="H9" s="440"/>
      <c r="I9" s="440"/>
      <c r="J9" s="440"/>
      <c r="K9" s="440"/>
      <c r="L9" s="440"/>
      <c r="M9" s="440"/>
      <c r="N9" s="440"/>
      <c r="O9" s="290"/>
      <c r="P9" s="290"/>
      <c r="Q9" s="290"/>
      <c r="R9" s="290"/>
      <c r="S9" s="290"/>
      <c r="T9" s="290"/>
      <c r="U9" s="290"/>
      <c r="V9" s="290"/>
      <c r="W9" s="290"/>
      <c r="X9" s="290"/>
      <c r="Y9" s="290"/>
      <c r="Z9" s="290"/>
      <c r="AA9" s="290"/>
      <c r="AB9" s="290"/>
      <c r="AC9" s="11"/>
      <c r="AD9" s="11"/>
      <c r="AE9" s="11"/>
      <c r="AF9" s="11"/>
      <c r="AG9" s="11"/>
      <c r="AH9" s="11"/>
    </row>
    <row r="10" spans="1:34" s="31" customFormat="1" ht="18.75">
      <c r="A10" s="517"/>
      <c r="B10" s="517"/>
      <c r="C10" s="517"/>
      <c r="D10" s="517"/>
      <c r="E10" s="517"/>
      <c r="F10" s="517"/>
      <c r="G10" s="517"/>
      <c r="H10" s="517"/>
      <c r="I10" s="517"/>
      <c r="J10" s="517"/>
      <c r="K10" s="517"/>
      <c r="L10" s="517"/>
      <c r="M10" s="517"/>
      <c r="N10" s="517"/>
      <c r="O10" s="517"/>
      <c r="P10" s="517"/>
      <c r="Q10" s="517"/>
      <c r="R10" s="517"/>
      <c r="S10" s="517"/>
      <c r="T10" s="517"/>
      <c r="U10" s="517"/>
      <c r="V10" s="517"/>
      <c r="W10" s="517"/>
      <c r="X10" s="517"/>
      <c r="Y10" s="517"/>
      <c r="Z10" s="517"/>
      <c r="AA10" s="517"/>
      <c r="AB10" s="517"/>
      <c r="AC10" s="517"/>
    </row>
    <row r="11" spans="1:34" s="31" customFormat="1" ht="69.75" customHeight="1">
      <c r="A11" s="374" t="s">
        <v>173</v>
      </c>
      <c r="B11" s="374" t="s">
        <v>31</v>
      </c>
      <c r="C11" s="374" t="s">
        <v>32</v>
      </c>
      <c r="D11" s="516" t="s">
        <v>93</v>
      </c>
      <c r="E11" s="508" t="s">
        <v>137</v>
      </c>
      <c r="F11" s="508" t="s">
        <v>132</v>
      </c>
      <c r="G11" s="508" t="s">
        <v>318</v>
      </c>
      <c r="H11" s="511" t="s">
        <v>75</v>
      </c>
      <c r="I11" s="511"/>
      <c r="J11" s="511"/>
      <c r="K11" s="511"/>
      <c r="L11" s="511" t="s">
        <v>74</v>
      </c>
      <c r="M11" s="511"/>
      <c r="N11" s="465" t="s">
        <v>47</v>
      </c>
      <c r="O11" s="465" t="s">
        <v>46</v>
      </c>
      <c r="P11" s="469" t="s">
        <v>620</v>
      </c>
      <c r="Q11" s="516" t="s">
        <v>320</v>
      </c>
      <c r="R11" s="516"/>
      <c r="S11" s="512" t="s">
        <v>139</v>
      </c>
      <c r="T11" s="512" t="s">
        <v>135</v>
      </c>
      <c r="U11" s="477" t="s">
        <v>131</v>
      </c>
      <c r="V11" s="477"/>
      <c r="W11" s="477"/>
      <c r="X11" s="477"/>
      <c r="Y11" s="477"/>
      <c r="Z11" s="477"/>
      <c r="AA11" s="518" t="s">
        <v>321</v>
      </c>
      <c r="AB11" s="519"/>
      <c r="AC11" s="374" t="s">
        <v>136</v>
      </c>
      <c r="AD11" s="374" t="s">
        <v>323</v>
      </c>
      <c r="AE11" s="374"/>
    </row>
    <row r="12" spans="1:34" s="29" customFormat="1" ht="56.25" customHeight="1">
      <c r="A12" s="374"/>
      <c r="B12" s="374"/>
      <c r="C12" s="374"/>
      <c r="D12" s="516"/>
      <c r="E12" s="509"/>
      <c r="F12" s="509"/>
      <c r="G12" s="509"/>
      <c r="H12" s="511" t="s">
        <v>127</v>
      </c>
      <c r="I12" s="511" t="s">
        <v>128</v>
      </c>
      <c r="J12" s="511" t="s">
        <v>129</v>
      </c>
      <c r="K12" s="508" t="s">
        <v>130</v>
      </c>
      <c r="L12" s="511"/>
      <c r="M12" s="511"/>
      <c r="N12" s="465"/>
      <c r="O12" s="465"/>
      <c r="P12" s="471"/>
      <c r="Q12" s="516"/>
      <c r="R12" s="516"/>
      <c r="S12" s="513"/>
      <c r="T12" s="513"/>
      <c r="U12" s="515" t="s">
        <v>636</v>
      </c>
      <c r="V12" s="515"/>
      <c r="W12" s="465" t="s">
        <v>637</v>
      </c>
      <c r="X12" s="465"/>
      <c r="Y12" s="484" t="s">
        <v>96</v>
      </c>
      <c r="Z12" s="486"/>
      <c r="AA12" s="520"/>
      <c r="AB12" s="521"/>
      <c r="AC12" s="374"/>
      <c r="AD12" s="374"/>
      <c r="AE12" s="374"/>
    </row>
    <row r="13" spans="1:34" s="29" customFormat="1" ht="201.75" customHeight="1">
      <c r="A13" s="374"/>
      <c r="B13" s="374"/>
      <c r="C13" s="374"/>
      <c r="D13" s="516"/>
      <c r="E13" s="510"/>
      <c r="F13" s="510"/>
      <c r="G13" s="510"/>
      <c r="H13" s="511"/>
      <c r="I13" s="511"/>
      <c r="J13" s="511"/>
      <c r="K13" s="510"/>
      <c r="L13" s="219" t="s">
        <v>73</v>
      </c>
      <c r="M13" s="126" t="s">
        <v>45</v>
      </c>
      <c r="N13" s="465"/>
      <c r="O13" s="465"/>
      <c r="P13" s="470"/>
      <c r="Q13" s="291" t="s">
        <v>2</v>
      </c>
      <c r="R13" s="291" t="s">
        <v>319</v>
      </c>
      <c r="S13" s="514"/>
      <c r="T13" s="514"/>
      <c r="U13" s="292" t="s">
        <v>36</v>
      </c>
      <c r="V13" s="292" t="s">
        <v>37</v>
      </c>
      <c r="W13" s="292" t="s">
        <v>36</v>
      </c>
      <c r="X13" s="292" t="s">
        <v>37</v>
      </c>
      <c r="Y13" s="219" t="s">
        <v>36</v>
      </c>
      <c r="Z13" s="47" t="s">
        <v>37</v>
      </c>
      <c r="AA13" s="219" t="s">
        <v>36</v>
      </c>
      <c r="AB13" s="47" t="s">
        <v>37</v>
      </c>
      <c r="AC13" s="374"/>
      <c r="AD13" s="124" t="s">
        <v>322</v>
      </c>
      <c r="AE13" s="72" t="s">
        <v>138</v>
      </c>
    </row>
    <row r="14" spans="1:34" s="34" customFormat="1" ht="15.75">
      <c r="A14" s="125">
        <v>1</v>
      </c>
      <c r="B14" s="125">
        <v>2</v>
      </c>
      <c r="C14" s="125">
        <v>3</v>
      </c>
      <c r="D14" s="125">
        <v>4</v>
      </c>
      <c r="E14" s="125">
        <v>5</v>
      </c>
      <c r="F14" s="125">
        <v>6</v>
      </c>
      <c r="G14" s="125">
        <v>7</v>
      </c>
      <c r="H14" s="125">
        <v>8</v>
      </c>
      <c r="I14" s="125">
        <v>9</v>
      </c>
      <c r="J14" s="125">
        <v>10</v>
      </c>
      <c r="K14" s="125">
        <v>11</v>
      </c>
      <c r="L14" s="125">
        <v>12</v>
      </c>
      <c r="M14" s="125">
        <v>13</v>
      </c>
      <c r="N14" s="125">
        <v>14</v>
      </c>
      <c r="O14" s="125">
        <v>15</v>
      </c>
      <c r="P14" s="125">
        <v>16</v>
      </c>
      <c r="Q14" s="125">
        <v>17</v>
      </c>
      <c r="R14" s="125">
        <v>18</v>
      </c>
      <c r="S14" s="125">
        <v>19</v>
      </c>
      <c r="T14" s="125">
        <v>20</v>
      </c>
      <c r="U14" s="125">
        <v>21</v>
      </c>
      <c r="V14" s="125">
        <v>22</v>
      </c>
      <c r="W14" s="125">
        <v>23</v>
      </c>
      <c r="X14" s="125">
        <v>24</v>
      </c>
      <c r="Y14" s="125">
        <v>25</v>
      </c>
      <c r="Z14" s="125">
        <v>26</v>
      </c>
      <c r="AA14" s="125">
        <v>27</v>
      </c>
      <c r="AB14" s="125">
        <v>28</v>
      </c>
      <c r="AC14" s="125">
        <v>29</v>
      </c>
      <c r="AD14" s="125">
        <v>30</v>
      </c>
      <c r="AE14" s="125">
        <v>31</v>
      </c>
    </row>
    <row r="15" spans="1:34" ht="15.75">
      <c r="A15" s="172"/>
      <c r="B15" s="271" t="s">
        <v>642</v>
      </c>
      <c r="C15" s="172"/>
      <c r="D15" s="293"/>
      <c r="E15" s="293"/>
      <c r="F15" s="293"/>
      <c r="G15" s="293"/>
      <c r="H15" s="36"/>
      <c r="I15" s="36"/>
      <c r="J15" s="36"/>
      <c r="K15" s="36"/>
      <c r="L15" s="36"/>
      <c r="M15" s="36"/>
      <c r="N15" s="36"/>
      <c r="O15" s="36"/>
      <c r="P15" s="293"/>
      <c r="Q15" s="293"/>
      <c r="R15" s="293"/>
      <c r="S15" s="293"/>
      <c r="T15" s="293"/>
      <c r="U15" s="293"/>
      <c r="V15" s="293"/>
      <c r="W15" s="293"/>
      <c r="X15" s="293"/>
      <c r="Y15" s="293"/>
      <c r="Z15" s="293"/>
      <c r="AA15" s="293"/>
      <c r="AB15" s="293"/>
      <c r="AC15" s="37"/>
      <c r="AD15" s="36"/>
      <c r="AE15" s="36"/>
    </row>
    <row r="16" spans="1:34" ht="47.25">
      <c r="A16" s="176" t="s">
        <v>504</v>
      </c>
      <c r="B16" s="177" t="s">
        <v>681</v>
      </c>
      <c r="C16" s="234"/>
      <c r="D16" s="36"/>
      <c r="E16" s="36"/>
      <c r="F16" s="36"/>
      <c r="G16" s="36"/>
      <c r="P16" s="36"/>
      <c r="Q16" s="283"/>
      <c r="R16" s="283"/>
      <c r="S16" s="283"/>
      <c r="T16" s="283"/>
      <c r="U16" s="283"/>
      <c r="V16" s="283"/>
      <c r="W16" s="283"/>
      <c r="X16" s="283"/>
      <c r="Y16" s="36"/>
      <c r="Z16" s="36"/>
      <c r="AA16" s="283"/>
      <c r="AB16" s="283"/>
    </row>
    <row r="17" spans="1:31" ht="63">
      <c r="A17" s="176" t="s">
        <v>510</v>
      </c>
      <c r="B17" s="177" t="s">
        <v>682</v>
      </c>
      <c r="C17" s="234"/>
      <c r="D17" s="36"/>
      <c r="E17" s="36"/>
      <c r="F17" s="36"/>
      <c r="G17" s="36"/>
      <c r="P17" s="36"/>
      <c r="Q17" s="283"/>
      <c r="R17" s="283"/>
      <c r="S17" s="283"/>
      <c r="T17" s="295"/>
      <c r="U17" s="295"/>
      <c r="V17" s="295"/>
      <c r="W17" s="295"/>
      <c r="X17" s="295"/>
      <c r="Y17" s="36"/>
      <c r="Z17" s="36"/>
      <c r="AA17" s="36"/>
      <c r="AB17" s="36"/>
    </row>
    <row r="18" spans="1:31" ht="47.25">
      <c r="A18" s="176" t="s">
        <v>560</v>
      </c>
      <c r="B18" s="177" t="s">
        <v>683</v>
      </c>
      <c r="C18" s="234"/>
      <c r="D18" s="36"/>
      <c r="E18" s="36"/>
      <c r="F18" s="36"/>
      <c r="G18" s="36"/>
      <c r="P18" s="36"/>
      <c r="Q18" s="283"/>
      <c r="R18" s="283"/>
      <c r="S18" s="283"/>
      <c r="T18" s="295"/>
      <c r="U18" s="295"/>
      <c r="V18" s="295"/>
      <c r="W18" s="295"/>
      <c r="X18" s="295"/>
      <c r="Y18" s="36"/>
      <c r="Z18" s="36"/>
      <c r="AA18" s="36"/>
      <c r="AB18" s="36"/>
    </row>
    <row r="19" spans="1:31" ht="48">
      <c r="A19" s="69" t="s">
        <v>753</v>
      </c>
      <c r="B19" s="272" t="s">
        <v>688</v>
      </c>
      <c r="C19" s="52" t="s">
        <v>764</v>
      </c>
      <c r="D19" s="285">
        <v>1960</v>
      </c>
      <c r="E19" s="286" t="s">
        <v>868</v>
      </c>
      <c r="F19" s="285" t="s">
        <v>869</v>
      </c>
      <c r="G19" s="285">
        <v>2016</v>
      </c>
      <c r="L19" s="296" t="s">
        <v>751</v>
      </c>
      <c r="M19" s="296" t="s">
        <v>751</v>
      </c>
      <c r="N19" s="296" t="s">
        <v>749</v>
      </c>
      <c r="O19" s="296" t="s">
        <v>749</v>
      </c>
      <c r="P19" s="285" t="s">
        <v>870</v>
      </c>
      <c r="Q19" s="285" t="s">
        <v>869</v>
      </c>
      <c r="R19" s="285" t="s">
        <v>869</v>
      </c>
      <c r="S19" s="285" t="s">
        <v>869</v>
      </c>
      <c r="T19" s="285" t="s">
        <v>869</v>
      </c>
      <c r="U19" s="47" t="s">
        <v>749</v>
      </c>
      <c r="V19" s="47" t="s">
        <v>749</v>
      </c>
      <c r="W19" s="47" t="s">
        <v>749</v>
      </c>
      <c r="X19" s="47" t="s">
        <v>749</v>
      </c>
      <c r="Y19" s="47" t="s">
        <v>749</v>
      </c>
      <c r="Z19" s="47" t="s">
        <v>749</v>
      </c>
      <c r="AA19" s="285">
        <v>0.4</v>
      </c>
      <c r="AB19" s="285">
        <v>0.4</v>
      </c>
      <c r="AC19" s="226" t="s">
        <v>752</v>
      </c>
      <c r="AD19" s="225" t="s">
        <v>749</v>
      </c>
      <c r="AE19" s="225" t="s">
        <v>751</v>
      </c>
    </row>
    <row r="20" spans="1:31" ht="48">
      <c r="A20" s="69" t="s">
        <v>754</v>
      </c>
      <c r="B20" s="272" t="s">
        <v>689</v>
      </c>
      <c r="C20" s="52" t="s">
        <v>765</v>
      </c>
      <c r="D20" s="285">
        <v>1968</v>
      </c>
      <c r="E20" s="286" t="s">
        <v>868</v>
      </c>
      <c r="F20" s="285" t="s">
        <v>869</v>
      </c>
      <c r="G20" s="285">
        <v>2016</v>
      </c>
      <c r="L20" s="296" t="s">
        <v>751</v>
      </c>
      <c r="M20" s="296" t="s">
        <v>751</v>
      </c>
      <c r="N20" s="296" t="s">
        <v>749</v>
      </c>
      <c r="O20" s="296" t="s">
        <v>749</v>
      </c>
      <c r="P20" s="285" t="s">
        <v>871</v>
      </c>
      <c r="Q20" s="285" t="s">
        <v>869</v>
      </c>
      <c r="R20" s="285" t="s">
        <v>869</v>
      </c>
      <c r="S20" s="285" t="s">
        <v>869</v>
      </c>
      <c r="T20" s="285" t="s">
        <v>869</v>
      </c>
      <c r="U20" s="47" t="s">
        <v>749</v>
      </c>
      <c r="V20" s="47" t="s">
        <v>749</v>
      </c>
      <c r="W20" s="47" t="s">
        <v>749</v>
      </c>
      <c r="X20" s="47" t="s">
        <v>749</v>
      </c>
      <c r="Y20" s="47" t="s">
        <v>749</v>
      </c>
      <c r="Z20" s="47" t="s">
        <v>749</v>
      </c>
      <c r="AA20" s="285">
        <v>0.4</v>
      </c>
      <c r="AB20" s="285">
        <v>0.4</v>
      </c>
      <c r="AC20" s="226" t="s">
        <v>752</v>
      </c>
      <c r="AD20" s="225" t="s">
        <v>749</v>
      </c>
      <c r="AE20" s="225" t="s">
        <v>751</v>
      </c>
    </row>
    <row r="21" spans="1:31" ht="48">
      <c r="A21" s="69" t="s">
        <v>755</v>
      </c>
      <c r="B21" s="272" t="s">
        <v>690</v>
      </c>
      <c r="C21" s="52" t="s">
        <v>766</v>
      </c>
      <c r="D21" s="285">
        <v>1995</v>
      </c>
      <c r="E21" s="286" t="s">
        <v>868</v>
      </c>
      <c r="F21" s="285" t="s">
        <v>869</v>
      </c>
      <c r="G21" s="285">
        <v>2016</v>
      </c>
      <c r="L21" s="296" t="s">
        <v>751</v>
      </c>
      <c r="M21" s="296" t="s">
        <v>751</v>
      </c>
      <c r="N21" s="296" t="s">
        <v>749</v>
      </c>
      <c r="O21" s="296" t="s">
        <v>749</v>
      </c>
      <c r="P21" s="285" t="s">
        <v>872</v>
      </c>
      <c r="Q21" s="285" t="s">
        <v>869</v>
      </c>
      <c r="R21" s="285" t="s">
        <v>869</v>
      </c>
      <c r="S21" s="285" t="s">
        <v>869</v>
      </c>
      <c r="T21" s="285" t="s">
        <v>869</v>
      </c>
      <c r="U21" s="47" t="s">
        <v>749</v>
      </c>
      <c r="V21" s="47" t="s">
        <v>749</v>
      </c>
      <c r="W21" s="47" t="s">
        <v>749</v>
      </c>
      <c r="X21" s="47" t="s">
        <v>749</v>
      </c>
      <c r="Y21" s="47" t="s">
        <v>749</v>
      </c>
      <c r="Z21" s="47" t="s">
        <v>749</v>
      </c>
      <c r="AA21" s="285">
        <v>0.4</v>
      </c>
      <c r="AB21" s="285">
        <v>0.4</v>
      </c>
      <c r="AC21" s="226" t="s">
        <v>752</v>
      </c>
      <c r="AD21" s="225" t="s">
        <v>749</v>
      </c>
      <c r="AE21" s="225" t="s">
        <v>751</v>
      </c>
    </row>
    <row r="22" spans="1:31" ht="48">
      <c r="A22" s="69" t="s">
        <v>756</v>
      </c>
      <c r="B22" s="272" t="s">
        <v>691</v>
      </c>
      <c r="C22" s="52" t="s">
        <v>767</v>
      </c>
      <c r="D22" s="285">
        <v>1970</v>
      </c>
      <c r="E22" s="286" t="s">
        <v>868</v>
      </c>
      <c r="F22" s="285" t="s">
        <v>869</v>
      </c>
      <c r="G22" s="285">
        <v>2016</v>
      </c>
      <c r="L22" s="296" t="s">
        <v>751</v>
      </c>
      <c r="M22" s="296" t="s">
        <v>751</v>
      </c>
      <c r="N22" s="296" t="s">
        <v>749</v>
      </c>
      <c r="O22" s="296" t="s">
        <v>749</v>
      </c>
      <c r="P22" s="285" t="s">
        <v>873</v>
      </c>
      <c r="Q22" s="285" t="s">
        <v>869</v>
      </c>
      <c r="R22" s="285" t="s">
        <v>869</v>
      </c>
      <c r="S22" s="285" t="s">
        <v>869</v>
      </c>
      <c r="T22" s="285" t="s">
        <v>869</v>
      </c>
      <c r="U22" s="47" t="s">
        <v>749</v>
      </c>
      <c r="V22" s="47" t="s">
        <v>749</v>
      </c>
      <c r="W22" s="47" t="s">
        <v>749</v>
      </c>
      <c r="X22" s="47" t="s">
        <v>749</v>
      </c>
      <c r="Y22" s="47" t="s">
        <v>749</v>
      </c>
      <c r="Z22" s="47" t="s">
        <v>749</v>
      </c>
      <c r="AA22" s="285">
        <v>0.4</v>
      </c>
      <c r="AB22" s="285">
        <v>0.4</v>
      </c>
      <c r="AC22" s="226" t="s">
        <v>752</v>
      </c>
      <c r="AD22" s="225" t="s">
        <v>749</v>
      </c>
      <c r="AE22" s="225" t="s">
        <v>751</v>
      </c>
    </row>
    <row r="23" spans="1:31" ht="63">
      <c r="A23" s="69" t="s">
        <v>757</v>
      </c>
      <c r="B23" s="272" t="s">
        <v>692</v>
      </c>
      <c r="C23" s="52" t="s">
        <v>768</v>
      </c>
      <c r="D23" s="285">
        <v>1962</v>
      </c>
      <c r="E23" s="286" t="s">
        <v>868</v>
      </c>
      <c r="F23" s="285" t="s">
        <v>869</v>
      </c>
      <c r="G23" s="285">
        <v>2016</v>
      </c>
      <c r="L23" s="296" t="s">
        <v>751</v>
      </c>
      <c r="M23" s="296" t="s">
        <v>751</v>
      </c>
      <c r="N23" s="296" t="s">
        <v>749</v>
      </c>
      <c r="O23" s="296" t="s">
        <v>749</v>
      </c>
      <c r="P23" s="285" t="s">
        <v>874</v>
      </c>
      <c r="Q23" s="285" t="s">
        <v>869</v>
      </c>
      <c r="R23" s="285" t="s">
        <v>869</v>
      </c>
      <c r="S23" s="285" t="s">
        <v>869</v>
      </c>
      <c r="T23" s="285" t="s">
        <v>869</v>
      </c>
      <c r="U23" s="47" t="s">
        <v>749</v>
      </c>
      <c r="V23" s="47" t="s">
        <v>749</v>
      </c>
      <c r="W23" s="47" t="s">
        <v>749</v>
      </c>
      <c r="X23" s="47" t="s">
        <v>749</v>
      </c>
      <c r="Y23" s="47" t="s">
        <v>749</v>
      </c>
      <c r="Z23" s="47" t="s">
        <v>749</v>
      </c>
      <c r="AA23" s="285">
        <v>0.4</v>
      </c>
      <c r="AB23" s="285">
        <v>0.4</v>
      </c>
      <c r="AC23" s="226" t="s">
        <v>752</v>
      </c>
      <c r="AD23" s="225" t="s">
        <v>749</v>
      </c>
      <c r="AE23" s="225" t="s">
        <v>751</v>
      </c>
    </row>
    <row r="24" spans="1:31" ht="63">
      <c r="A24" s="69" t="s">
        <v>758</v>
      </c>
      <c r="B24" s="186" t="s">
        <v>693</v>
      </c>
      <c r="C24" s="52" t="s">
        <v>769</v>
      </c>
      <c r="D24" s="285">
        <v>1958</v>
      </c>
      <c r="E24" s="286" t="s">
        <v>868</v>
      </c>
      <c r="F24" s="285" t="s">
        <v>869</v>
      </c>
      <c r="G24" s="285">
        <v>2016</v>
      </c>
      <c r="L24" s="296" t="s">
        <v>751</v>
      </c>
      <c r="M24" s="296" t="s">
        <v>751</v>
      </c>
      <c r="N24" s="296" t="s">
        <v>749</v>
      </c>
      <c r="O24" s="296" t="s">
        <v>749</v>
      </c>
      <c r="P24" s="285" t="s">
        <v>875</v>
      </c>
      <c r="Q24" s="285" t="s">
        <v>869</v>
      </c>
      <c r="R24" s="285" t="s">
        <v>869</v>
      </c>
      <c r="S24" s="285" t="s">
        <v>869</v>
      </c>
      <c r="T24" s="285" t="s">
        <v>869</v>
      </c>
      <c r="U24" s="47" t="s">
        <v>749</v>
      </c>
      <c r="V24" s="47" t="s">
        <v>749</v>
      </c>
      <c r="W24" s="47" t="s">
        <v>749</v>
      </c>
      <c r="X24" s="47" t="s">
        <v>749</v>
      </c>
      <c r="Y24" s="47" t="s">
        <v>749</v>
      </c>
      <c r="Z24" s="47" t="s">
        <v>749</v>
      </c>
      <c r="AA24" s="285">
        <v>0.4</v>
      </c>
      <c r="AB24" s="285">
        <v>0.4</v>
      </c>
      <c r="AC24" s="226" t="s">
        <v>752</v>
      </c>
      <c r="AD24" s="225" t="s">
        <v>749</v>
      </c>
      <c r="AE24" s="225" t="s">
        <v>751</v>
      </c>
    </row>
    <row r="25" spans="1:31" ht="48">
      <c r="A25" s="69" t="s">
        <v>759</v>
      </c>
      <c r="B25" s="186" t="s">
        <v>694</v>
      </c>
      <c r="C25" s="52" t="s">
        <v>770</v>
      </c>
      <c r="D25" s="285">
        <v>1951</v>
      </c>
      <c r="E25" s="286" t="s">
        <v>868</v>
      </c>
      <c r="F25" s="285" t="s">
        <v>869</v>
      </c>
      <c r="G25" s="285">
        <v>2016</v>
      </c>
      <c r="L25" s="296" t="s">
        <v>751</v>
      </c>
      <c r="M25" s="296" t="s">
        <v>751</v>
      </c>
      <c r="N25" s="296" t="s">
        <v>749</v>
      </c>
      <c r="O25" s="296" t="s">
        <v>749</v>
      </c>
      <c r="P25" s="285" t="s">
        <v>876</v>
      </c>
      <c r="Q25" s="285" t="s">
        <v>869</v>
      </c>
      <c r="R25" s="285" t="s">
        <v>869</v>
      </c>
      <c r="S25" s="285" t="s">
        <v>869</v>
      </c>
      <c r="T25" s="285" t="s">
        <v>869</v>
      </c>
      <c r="U25" s="47" t="s">
        <v>749</v>
      </c>
      <c r="V25" s="47" t="s">
        <v>749</v>
      </c>
      <c r="W25" s="47" t="s">
        <v>749</v>
      </c>
      <c r="X25" s="47" t="s">
        <v>749</v>
      </c>
      <c r="Y25" s="47" t="s">
        <v>749</v>
      </c>
      <c r="Z25" s="47" t="s">
        <v>749</v>
      </c>
      <c r="AA25" s="285">
        <v>0.4</v>
      </c>
      <c r="AB25" s="285">
        <v>0.4</v>
      </c>
      <c r="AC25" s="226" t="s">
        <v>752</v>
      </c>
      <c r="AD25" s="225" t="s">
        <v>749</v>
      </c>
      <c r="AE25" s="225" t="s">
        <v>751</v>
      </c>
    </row>
    <row r="26" spans="1:31" ht="48">
      <c r="A26" s="69" t="s">
        <v>760</v>
      </c>
      <c r="B26" s="186" t="s">
        <v>695</v>
      </c>
      <c r="C26" s="52" t="s">
        <v>771</v>
      </c>
      <c r="D26" s="285">
        <v>1959</v>
      </c>
      <c r="E26" s="286" t="s">
        <v>868</v>
      </c>
      <c r="F26" s="285" t="s">
        <v>869</v>
      </c>
      <c r="G26" s="285">
        <v>2016</v>
      </c>
      <c r="L26" s="296" t="s">
        <v>751</v>
      </c>
      <c r="M26" s="296" t="s">
        <v>751</v>
      </c>
      <c r="N26" s="296" t="s">
        <v>749</v>
      </c>
      <c r="O26" s="296" t="s">
        <v>749</v>
      </c>
      <c r="P26" s="285" t="s">
        <v>877</v>
      </c>
      <c r="Q26" s="285" t="s">
        <v>869</v>
      </c>
      <c r="R26" s="285" t="s">
        <v>869</v>
      </c>
      <c r="S26" s="285" t="s">
        <v>869</v>
      </c>
      <c r="T26" s="285" t="s">
        <v>869</v>
      </c>
      <c r="U26" s="47" t="s">
        <v>749</v>
      </c>
      <c r="V26" s="47" t="s">
        <v>749</v>
      </c>
      <c r="W26" s="47" t="s">
        <v>749</v>
      </c>
      <c r="X26" s="47" t="s">
        <v>749</v>
      </c>
      <c r="Y26" s="47" t="s">
        <v>749</v>
      </c>
      <c r="Z26" s="47" t="s">
        <v>749</v>
      </c>
      <c r="AA26" s="285">
        <v>0.4</v>
      </c>
      <c r="AB26" s="285">
        <v>0.4</v>
      </c>
      <c r="AC26" s="226" t="s">
        <v>752</v>
      </c>
      <c r="AD26" s="225" t="s">
        <v>749</v>
      </c>
      <c r="AE26" s="225" t="s">
        <v>751</v>
      </c>
    </row>
    <row r="27" spans="1:31" ht="48">
      <c r="A27" s="69" t="s">
        <v>761</v>
      </c>
      <c r="B27" s="186" t="s">
        <v>696</v>
      </c>
      <c r="C27" s="52" t="s">
        <v>772</v>
      </c>
      <c r="D27" s="285">
        <v>1961</v>
      </c>
      <c r="E27" s="286" t="s">
        <v>868</v>
      </c>
      <c r="F27" s="285" t="s">
        <v>869</v>
      </c>
      <c r="G27" s="285">
        <v>2016</v>
      </c>
      <c r="L27" s="296" t="s">
        <v>751</v>
      </c>
      <c r="M27" s="296" t="s">
        <v>751</v>
      </c>
      <c r="N27" s="296" t="s">
        <v>749</v>
      </c>
      <c r="O27" s="296" t="s">
        <v>749</v>
      </c>
      <c r="P27" s="285" t="s">
        <v>878</v>
      </c>
      <c r="Q27" s="285" t="s">
        <v>869</v>
      </c>
      <c r="R27" s="285" t="s">
        <v>869</v>
      </c>
      <c r="S27" s="285" t="s">
        <v>869</v>
      </c>
      <c r="T27" s="285" t="s">
        <v>869</v>
      </c>
      <c r="U27" s="47" t="s">
        <v>749</v>
      </c>
      <c r="V27" s="47" t="s">
        <v>749</v>
      </c>
      <c r="W27" s="47" t="s">
        <v>749</v>
      </c>
      <c r="X27" s="47" t="s">
        <v>749</v>
      </c>
      <c r="Y27" s="47" t="s">
        <v>749</v>
      </c>
      <c r="Z27" s="47" t="s">
        <v>749</v>
      </c>
      <c r="AA27" s="285">
        <v>0.4</v>
      </c>
      <c r="AB27" s="285">
        <v>0.4</v>
      </c>
      <c r="AC27" s="226" t="s">
        <v>752</v>
      </c>
      <c r="AD27" s="225" t="s">
        <v>749</v>
      </c>
      <c r="AE27" s="225" t="s">
        <v>751</v>
      </c>
    </row>
    <row r="28" spans="1:31" ht="48">
      <c r="A28" s="69" t="s">
        <v>762</v>
      </c>
      <c r="B28" s="186" t="s">
        <v>698</v>
      </c>
      <c r="C28" s="52" t="s">
        <v>773</v>
      </c>
      <c r="D28" s="285">
        <v>1974</v>
      </c>
      <c r="E28" s="286" t="s">
        <v>868</v>
      </c>
      <c r="F28" s="285" t="s">
        <v>869</v>
      </c>
      <c r="G28" s="285">
        <v>2016</v>
      </c>
      <c r="L28" s="296" t="s">
        <v>751</v>
      </c>
      <c r="M28" s="296" t="s">
        <v>751</v>
      </c>
      <c r="N28" s="296" t="s">
        <v>749</v>
      </c>
      <c r="O28" s="296" t="s">
        <v>749</v>
      </c>
      <c r="P28" s="285" t="s">
        <v>879</v>
      </c>
      <c r="Q28" s="285" t="s">
        <v>869</v>
      </c>
      <c r="R28" s="285" t="s">
        <v>869</v>
      </c>
      <c r="S28" s="285" t="s">
        <v>869</v>
      </c>
      <c r="T28" s="285" t="s">
        <v>869</v>
      </c>
      <c r="U28" s="47" t="s">
        <v>749</v>
      </c>
      <c r="V28" s="47" t="s">
        <v>749</v>
      </c>
      <c r="W28" s="47" t="s">
        <v>749</v>
      </c>
      <c r="X28" s="47" t="s">
        <v>749</v>
      </c>
      <c r="Y28" s="47" t="s">
        <v>749</v>
      </c>
      <c r="Z28" s="47" t="s">
        <v>749</v>
      </c>
      <c r="AA28" s="285">
        <v>0.4</v>
      </c>
      <c r="AB28" s="285">
        <v>0.4</v>
      </c>
      <c r="AC28" s="226" t="s">
        <v>752</v>
      </c>
      <c r="AD28" s="225" t="s">
        <v>749</v>
      </c>
      <c r="AE28" s="225" t="s">
        <v>751</v>
      </c>
    </row>
    <row r="29" spans="1:31" ht="48">
      <c r="A29" s="69" t="s">
        <v>763</v>
      </c>
      <c r="B29" s="186" t="s">
        <v>697</v>
      </c>
      <c r="C29" s="52" t="s">
        <v>774</v>
      </c>
      <c r="D29" s="285">
        <v>1961</v>
      </c>
      <c r="E29" s="286" t="s">
        <v>868</v>
      </c>
      <c r="F29" s="285" t="s">
        <v>869</v>
      </c>
      <c r="G29" s="285">
        <v>2016</v>
      </c>
      <c r="L29" s="296" t="s">
        <v>751</v>
      </c>
      <c r="M29" s="296" t="s">
        <v>751</v>
      </c>
      <c r="N29" s="296" t="s">
        <v>749</v>
      </c>
      <c r="O29" s="296" t="s">
        <v>749</v>
      </c>
      <c r="P29" s="285" t="s">
        <v>880</v>
      </c>
      <c r="Q29" s="285" t="s">
        <v>869</v>
      </c>
      <c r="R29" s="285" t="s">
        <v>869</v>
      </c>
      <c r="S29" s="285" t="s">
        <v>869</v>
      </c>
      <c r="T29" s="285" t="s">
        <v>869</v>
      </c>
      <c r="U29" s="47" t="s">
        <v>749</v>
      </c>
      <c r="V29" s="47" t="s">
        <v>749</v>
      </c>
      <c r="W29" s="47" t="s">
        <v>749</v>
      </c>
      <c r="X29" s="47" t="s">
        <v>749</v>
      </c>
      <c r="Y29" s="47" t="s">
        <v>749</v>
      </c>
      <c r="Z29" s="47" t="s">
        <v>749</v>
      </c>
      <c r="AA29" s="285">
        <v>0.4</v>
      </c>
      <c r="AB29" s="285">
        <v>0.4</v>
      </c>
      <c r="AC29" s="226" t="s">
        <v>752</v>
      </c>
      <c r="AD29" s="225" t="s">
        <v>749</v>
      </c>
      <c r="AE29" s="225" t="s">
        <v>751</v>
      </c>
    </row>
    <row r="30" spans="1:31" ht="47.25">
      <c r="A30" s="176" t="s">
        <v>511</v>
      </c>
      <c r="B30" s="177" t="s">
        <v>685</v>
      </c>
      <c r="C30" s="273"/>
      <c r="D30" s="36"/>
      <c r="E30" s="286"/>
      <c r="F30" s="285"/>
      <c r="G30" s="285"/>
      <c r="P30" s="285"/>
      <c r="Q30" s="285"/>
      <c r="R30" s="285"/>
      <c r="S30" s="283"/>
      <c r="T30" s="295"/>
      <c r="U30" s="47"/>
      <c r="V30" s="47"/>
      <c r="W30" s="47"/>
      <c r="X30" s="47"/>
      <c r="Y30" s="47"/>
      <c r="Z30" s="47"/>
      <c r="AA30" s="36"/>
      <c r="AB30" s="36"/>
    </row>
    <row r="31" spans="1:31" ht="47.25">
      <c r="A31" s="176" t="s">
        <v>567</v>
      </c>
      <c r="B31" s="177" t="s">
        <v>684</v>
      </c>
      <c r="C31" s="273"/>
      <c r="D31" s="36"/>
      <c r="E31" s="286"/>
      <c r="F31" s="285"/>
      <c r="G31" s="285"/>
      <c r="P31" s="285"/>
      <c r="Q31" s="285"/>
      <c r="R31" s="285"/>
      <c r="S31" s="283"/>
      <c r="T31" s="295"/>
      <c r="U31" s="47"/>
      <c r="V31" s="47"/>
      <c r="W31" s="47"/>
      <c r="X31" s="47"/>
      <c r="Y31" s="47"/>
      <c r="Z31" s="47"/>
      <c r="AA31" s="36"/>
      <c r="AB31" s="36"/>
    </row>
    <row r="32" spans="1:31" ht="78.75">
      <c r="A32" s="238" t="s">
        <v>776</v>
      </c>
      <c r="B32" s="239" t="s">
        <v>699</v>
      </c>
      <c r="C32" s="274" t="s">
        <v>775</v>
      </c>
      <c r="D32" s="285" t="s">
        <v>869</v>
      </c>
      <c r="E32" s="285" t="s">
        <v>869</v>
      </c>
      <c r="F32" s="285" t="s">
        <v>869</v>
      </c>
      <c r="G32" s="285" t="s">
        <v>869</v>
      </c>
      <c r="L32" s="296" t="s">
        <v>751</v>
      </c>
      <c r="M32" s="296" t="s">
        <v>751</v>
      </c>
      <c r="N32" s="296" t="s">
        <v>749</v>
      </c>
      <c r="O32" s="296" t="s">
        <v>749</v>
      </c>
      <c r="P32" s="285" t="s">
        <v>881</v>
      </c>
      <c r="Q32" s="285" t="s">
        <v>869</v>
      </c>
      <c r="R32" s="285" t="s">
        <v>869</v>
      </c>
      <c r="S32" s="285" t="s">
        <v>869</v>
      </c>
      <c r="T32" s="285" t="s">
        <v>869</v>
      </c>
      <c r="U32" s="47" t="s">
        <v>749</v>
      </c>
      <c r="V32" s="47" t="s">
        <v>749</v>
      </c>
      <c r="W32" s="47" t="s">
        <v>749</v>
      </c>
      <c r="X32" s="47" t="s">
        <v>749</v>
      </c>
      <c r="Y32" s="47" t="s">
        <v>749</v>
      </c>
      <c r="Z32" s="47" t="s">
        <v>749</v>
      </c>
      <c r="AA32" s="36"/>
      <c r="AB32" s="36"/>
      <c r="AC32" s="226"/>
      <c r="AD32" s="225" t="s">
        <v>749</v>
      </c>
      <c r="AE32" s="225" t="s">
        <v>751</v>
      </c>
    </row>
    <row r="33" spans="1:31" ht="15.75">
      <c r="A33" s="174"/>
      <c r="B33" s="191" t="s">
        <v>654</v>
      </c>
      <c r="C33" s="229" t="s">
        <v>586</v>
      </c>
      <c r="D33" s="36"/>
      <c r="E33" s="286"/>
      <c r="F33" s="285"/>
      <c r="G33" s="285"/>
      <c r="P33" s="285"/>
      <c r="Q33" s="285"/>
      <c r="R33" s="285"/>
      <c r="S33" s="283"/>
      <c r="T33" s="295"/>
      <c r="U33" s="47"/>
      <c r="V33" s="47"/>
      <c r="W33" s="47"/>
      <c r="X33" s="47"/>
      <c r="Y33" s="47"/>
      <c r="Z33" s="47"/>
      <c r="AA33" s="36"/>
      <c r="AB33" s="36"/>
    </row>
    <row r="34" spans="1:31" ht="47.25">
      <c r="A34" s="176" t="s">
        <v>504</v>
      </c>
      <c r="B34" s="177" t="s">
        <v>681</v>
      </c>
      <c r="C34" s="229" t="s">
        <v>586</v>
      </c>
      <c r="D34" s="36"/>
      <c r="E34" s="286"/>
      <c r="F34" s="285"/>
      <c r="G34" s="285"/>
      <c r="P34" s="285"/>
      <c r="Q34" s="285"/>
      <c r="R34" s="285"/>
      <c r="S34" s="283"/>
      <c r="T34" s="295"/>
      <c r="U34" s="47"/>
      <c r="V34" s="47"/>
      <c r="W34" s="47"/>
      <c r="X34" s="47"/>
      <c r="Y34" s="47"/>
      <c r="Z34" s="47"/>
      <c r="AA34" s="36"/>
      <c r="AB34" s="36"/>
    </row>
    <row r="35" spans="1:31" ht="78.75">
      <c r="A35" s="176" t="s">
        <v>509</v>
      </c>
      <c r="B35" s="177" t="s">
        <v>686</v>
      </c>
      <c r="C35" s="229" t="s">
        <v>586</v>
      </c>
      <c r="D35" s="36"/>
      <c r="E35" s="286"/>
      <c r="F35" s="285"/>
      <c r="G35" s="285"/>
      <c r="P35" s="285"/>
      <c r="Q35" s="285"/>
      <c r="R35" s="285"/>
      <c r="S35" s="283"/>
      <c r="T35" s="295"/>
      <c r="U35" s="47"/>
      <c r="V35" s="47"/>
      <c r="W35" s="47"/>
      <c r="X35" s="47"/>
      <c r="Y35" s="47"/>
      <c r="Z35" s="47"/>
      <c r="AA35" s="36"/>
      <c r="AB35" s="36"/>
    </row>
    <row r="36" spans="1:31" ht="78.75">
      <c r="A36" s="176" t="s">
        <v>557</v>
      </c>
      <c r="B36" s="177" t="s">
        <v>687</v>
      </c>
      <c r="C36" s="229" t="s">
        <v>586</v>
      </c>
      <c r="D36" s="36"/>
      <c r="E36" s="286"/>
      <c r="F36" s="285"/>
      <c r="G36" s="285"/>
      <c r="P36" s="285"/>
      <c r="Q36" s="285"/>
      <c r="R36" s="285"/>
      <c r="S36" s="283"/>
      <c r="T36" s="295"/>
      <c r="U36" s="47"/>
      <c r="V36" s="47"/>
      <c r="W36" s="47"/>
      <c r="X36" s="47"/>
      <c r="Y36" s="47"/>
      <c r="Z36" s="47"/>
      <c r="AA36" s="36"/>
      <c r="AB36" s="36"/>
    </row>
    <row r="37" spans="1:31" ht="94.5">
      <c r="A37" s="29" t="s">
        <v>777</v>
      </c>
      <c r="B37" s="275" t="s">
        <v>726</v>
      </c>
      <c r="C37" s="52" t="s">
        <v>779</v>
      </c>
      <c r="D37" s="285">
        <v>1970</v>
      </c>
      <c r="E37" s="286" t="s">
        <v>868</v>
      </c>
      <c r="F37" s="285" t="s">
        <v>869</v>
      </c>
      <c r="G37" s="285">
        <v>2016</v>
      </c>
      <c r="L37" s="296" t="s">
        <v>751</v>
      </c>
      <c r="M37" s="296" t="s">
        <v>751</v>
      </c>
      <c r="N37" s="296" t="s">
        <v>749</v>
      </c>
      <c r="O37" s="296" t="s">
        <v>749</v>
      </c>
      <c r="P37" s="285" t="s">
        <v>882</v>
      </c>
      <c r="Q37" s="285" t="s">
        <v>869</v>
      </c>
      <c r="R37" s="285" t="s">
        <v>869</v>
      </c>
      <c r="S37" s="285" t="s">
        <v>869</v>
      </c>
      <c r="T37" s="285" t="s">
        <v>869</v>
      </c>
      <c r="U37" s="47" t="s">
        <v>749</v>
      </c>
      <c r="V37" s="47" t="s">
        <v>749</v>
      </c>
      <c r="W37" s="47" t="s">
        <v>749</v>
      </c>
      <c r="X37" s="47" t="s">
        <v>749</v>
      </c>
      <c r="Y37" s="47" t="s">
        <v>749</v>
      </c>
      <c r="Z37" s="47" t="s">
        <v>749</v>
      </c>
      <c r="AA37" s="285">
        <v>110</v>
      </c>
      <c r="AB37" s="285">
        <v>110</v>
      </c>
      <c r="AC37" s="220" t="s">
        <v>912</v>
      </c>
      <c r="AD37" s="225" t="s">
        <v>749</v>
      </c>
      <c r="AE37" s="225" t="s">
        <v>751</v>
      </c>
    </row>
    <row r="38" spans="1:31" ht="63">
      <c r="A38" s="29" t="s">
        <v>778</v>
      </c>
      <c r="B38" s="183" t="s">
        <v>727</v>
      </c>
      <c r="C38" s="52" t="s">
        <v>780</v>
      </c>
      <c r="D38" s="285">
        <v>1971</v>
      </c>
      <c r="E38" s="286" t="s">
        <v>868</v>
      </c>
      <c r="F38" s="285" t="s">
        <v>869</v>
      </c>
      <c r="G38" s="285">
        <v>2016</v>
      </c>
      <c r="L38" s="296" t="s">
        <v>751</v>
      </c>
      <c r="M38" s="296" t="s">
        <v>751</v>
      </c>
      <c r="N38" s="296" t="s">
        <v>749</v>
      </c>
      <c r="O38" s="296" t="s">
        <v>749</v>
      </c>
      <c r="P38" s="285" t="s">
        <v>883</v>
      </c>
      <c r="Q38" s="285" t="s">
        <v>869</v>
      </c>
      <c r="R38" s="285" t="s">
        <v>869</v>
      </c>
      <c r="S38" s="285" t="s">
        <v>869</v>
      </c>
      <c r="T38" s="285" t="s">
        <v>869</v>
      </c>
      <c r="U38" s="47" t="s">
        <v>749</v>
      </c>
      <c r="V38" s="47" t="s">
        <v>749</v>
      </c>
      <c r="W38" s="47" t="s">
        <v>749</v>
      </c>
      <c r="X38" s="47" t="s">
        <v>749</v>
      </c>
      <c r="Y38" s="47" t="s">
        <v>749</v>
      </c>
      <c r="Z38" s="47" t="s">
        <v>749</v>
      </c>
      <c r="AA38" s="285">
        <v>110</v>
      </c>
      <c r="AB38" s="285">
        <v>110</v>
      </c>
      <c r="AC38" s="220" t="s">
        <v>912</v>
      </c>
      <c r="AD38" s="225" t="s">
        <v>749</v>
      </c>
      <c r="AE38" s="225" t="s">
        <v>751</v>
      </c>
    </row>
    <row r="39" spans="1:31" ht="63">
      <c r="A39" s="176" t="s">
        <v>510</v>
      </c>
      <c r="B39" s="177" t="s">
        <v>682</v>
      </c>
      <c r="C39" s="229" t="s">
        <v>586</v>
      </c>
      <c r="D39" s="36"/>
      <c r="E39" s="286"/>
      <c r="F39" s="285"/>
      <c r="G39" s="285"/>
      <c r="P39" s="285"/>
      <c r="Q39" s="285"/>
      <c r="R39" s="285"/>
      <c r="S39" s="283"/>
      <c r="T39" s="295"/>
      <c r="U39" s="47"/>
      <c r="V39" s="47"/>
      <c r="W39" s="47"/>
      <c r="X39" s="47"/>
      <c r="Y39" s="47"/>
      <c r="Z39" s="47"/>
      <c r="AA39" s="285"/>
      <c r="AB39" s="285"/>
    </row>
    <row r="40" spans="1:31" ht="47.25">
      <c r="A40" s="176" t="s">
        <v>560</v>
      </c>
      <c r="B40" s="177" t="s">
        <v>683</v>
      </c>
      <c r="C40" s="229" t="s">
        <v>586</v>
      </c>
      <c r="D40" s="36"/>
      <c r="E40" s="286"/>
      <c r="F40" s="285"/>
      <c r="G40" s="285"/>
      <c r="P40" s="285"/>
      <c r="Q40" s="285"/>
      <c r="R40" s="285"/>
      <c r="S40" s="283"/>
      <c r="T40" s="295"/>
      <c r="U40" s="47"/>
      <c r="V40" s="47"/>
      <c r="W40" s="47"/>
      <c r="X40" s="47"/>
      <c r="Y40" s="47"/>
      <c r="Z40" s="47"/>
      <c r="AA40" s="285"/>
      <c r="AB40" s="285"/>
    </row>
    <row r="41" spans="1:31" ht="48.75">
      <c r="A41" s="29" t="s">
        <v>753</v>
      </c>
      <c r="B41" s="167" t="s">
        <v>700</v>
      </c>
      <c r="C41" s="52" t="s">
        <v>781</v>
      </c>
      <c r="D41" s="285">
        <v>1958</v>
      </c>
      <c r="E41" s="286" t="s">
        <v>868</v>
      </c>
      <c r="F41" s="285" t="s">
        <v>869</v>
      </c>
      <c r="G41" s="285">
        <v>2016</v>
      </c>
      <c r="L41" s="296" t="s">
        <v>751</v>
      </c>
      <c r="M41" s="296" t="s">
        <v>751</v>
      </c>
      <c r="N41" s="296" t="s">
        <v>749</v>
      </c>
      <c r="O41" s="296" t="s">
        <v>749</v>
      </c>
      <c r="P41" s="285" t="s">
        <v>884</v>
      </c>
      <c r="Q41" s="285" t="s">
        <v>869</v>
      </c>
      <c r="R41" s="285" t="s">
        <v>869</v>
      </c>
      <c r="S41" s="285" t="s">
        <v>869</v>
      </c>
      <c r="T41" s="285" t="s">
        <v>869</v>
      </c>
      <c r="U41" s="47" t="s">
        <v>749</v>
      </c>
      <c r="V41" s="47" t="s">
        <v>749</v>
      </c>
      <c r="W41" s="47" t="s">
        <v>749</v>
      </c>
      <c r="X41" s="47" t="s">
        <v>749</v>
      </c>
      <c r="Y41" s="47" t="s">
        <v>749</v>
      </c>
      <c r="Z41" s="47" t="s">
        <v>749</v>
      </c>
      <c r="AA41" s="285">
        <v>0.4</v>
      </c>
      <c r="AB41" s="285">
        <v>0.4</v>
      </c>
      <c r="AC41" s="226" t="s">
        <v>752</v>
      </c>
      <c r="AD41" s="225" t="s">
        <v>749</v>
      </c>
      <c r="AE41" s="225" t="s">
        <v>751</v>
      </c>
    </row>
    <row r="42" spans="1:31" ht="48.75">
      <c r="A42" s="29" t="s">
        <v>754</v>
      </c>
      <c r="B42" s="168" t="s">
        <v>701</v>
      </c>
      <c r="C42" s="52" t="s">
        <v>782</v>
      </c>
      <c r="D42" s="285">
        <v>1953</v>
      </c>
      <c r="E42" s="286" t="s">
        <v>868</v>
      </c>
      <c r="F42" s="285" t="s">
        <v>869</v>
      </c>
      <c r="G42" s="285">
        <v>2016</v>
      </c>
      <c r="L42" s="296" t="s">
        <v>751</v>
      </c>
      <c r="M42" s="296" t="s">
        <v>751</v>
      </c>
      <c r="N42" s="296" t="s">
        <v>749</v>
      </c>
      <c r="O42" s="296" t="s">
        <v>749</v>
      </c>
      <c r="P42" s="285" t="s">
        <v>885</v>
      </c>
      <c r="Q42" s="285" t="s">
        <v>869</v>
      </c>
      <c r="R42" s="285" t="s">
        <v>869</v>
      </c>
      <c r="S42" s="285" t="s">
        <v>869</v>
      </c>
      <c r="T42" s="285" t="s">
        <v>869</v>
      </c>
      <c r="U42" s="47" t="s">
        <v>749</v>
      </c>
      <c r="V42" s="47" t="s">
        <v>749</v>
      </c>
      <c r="W42" s="47" t="s">
        <v>749</v>
      </c>
      <c r="X42" s="47" t="s">
        <v>749</v>
      </c>
      <c r="Y42" s="47" t="s">
        <v>749</v>
      </c>
      <c r="Z42" s="47" t="s">
        <v>749</v>
      </c>
      <c r="AA42" s="285">
        <v>0.4</v>
      </c>
      <c r="AB42" s="285">
        <v>0.4</v>
      </c>
      <c r="AC42" s="226" t="s">
        <v>752</v>
      </c>
      <c r="AD42" s="225" t="s">
        <v>749</v>
      </c>
      <c r="AE42" s="225" t="s">
        <v>751</v>
      </c>
    </row>
    <row r="43" spans="1:31" ht="48.75">
      <c r="A43" s="29" t="s">
        <v>755</v>
      </c>
      <c r="B43" s="168" t="s">
        <v>702</v>
      </c>
      <c r="C43" s="52" t="s">
        <v>783</v>
      </c>
      <c r="D43" s="285">
        <v>1958</v>
      </c>
      <c r="E43" s="286" t="s">
        <v>868</v>
      </c>
      <c r="F43" s="285" t="s">
        <v>869</v>
      </c>
      <c r="G43" s="285">
        <v>2016</v>
      </c>
      <c r="L43" s="296" t="s">
        <v>751</v>
      </c>
      <c r="M43" s="296" t="s">
        <v>751</v>
      </c>
      <c r="N43" s="296" t="s">
        <v>749</v>
      </c>
      <c r="O43" s="296" t="s">
        <v>749</v>
      </c>
      <c r="P43" s="285" t="s">
        <v>886</v>
      </c>
      <c r="Q43" s="285" t="s">
        <v>869</v>
      </c>
      <c r="R43" s="285" t="s">
        <v>869</v>
      </c>
      <c r="S43" s="285" t="s">
        <v>869</v>
      </c>
      <c r="T43" s="285" t="s">
        <v>869</v>
      </c>
      <c r="U43" s="47" t="s">
        <v>749</v>
      </c>
      <c r="V43" s="47" t="s">
        <v>749</v>
      </c>
      <c r="W43" s="47" t="s">
        <v>749</v>
      </c>
      <c r="X43" s="47" t="s">
        <v>749</v>
      </c>
      <c r="Y43" s="47" t="s">
        <v>749</v>
      </c>
      <c r="Z43" s="47" t="s">
        <v>749</v>
      </c>
      <c r="AA43" s="285">
        <v>0.4</v>
      </c>
      <c r="AB43" s="285">
        <v>0.4</v>
      </c>
      <c r="AC43" s="226" t="s">
        <v>752</v>
      </c>
      <c r="AD43" s="225" t="s">
        <v>749</v>
      </c>
      <c r="AE43" s="225" t="s">
        <v>751</v>
      </c>
    </row>
    <row r="44" spans="1:31" ht="15.75">
      <c r="A44" s="174"/>
      <c r="B44" s="276" t="s">
        <v>658</v>
      </c>
      <c r="C44" s="229" t="s">
        <v>586</v>
      </c>
      <c r="D44" s="36"/>
      <c r="E44" s="286"/>
      <c r="F44" s="285"/>
      <c r="G44" s="285"/>
      <c r="P44" s="285"/>
      <c r="Q44" s="285"/>
      <c r="R44" s="285"/>
      <c r="S44" s="283"/>
      <c r="T44" s="295"/>
      <c r="U44" s="47"/>
      <c r="V44" s="47"/>
      <c r="W44" s="47"/>
      <c r="X44" s="47"/>
      <c r="Y44" s="47"/>
      <c r="Z44" s="47"/>
      <c r="AA44" s="285"/>
      <c r="AB44" s="285"/>
    </row>
    <row r="45" spans="1:31" ht="47.25">
      <c r="A45" s="176" t="s">
        <v>504</v>
      </c>
      <c r="B45" s="177" t="s">
        <v>681</v>
      </c>
      <c r="C45" s="229" t="s">
        <v>586</v>
      </c>
      <c r="D45" s="36"/>
      <c r="E45" s="286"/>
      <c r="F45" s="285"/>
      <c r="G45" s="285"/>
      <c r="P45" s="285"/>
      <c r="Q45" s="285"/>
      <c r="R45" s="285"/>
      <c r="S45" s="283"/>
      <c r="T45" s="295"/>
      <c r="U45" s="47"/>
      <c r="V45" s="47"/>
      <c r="W45" s="47"/>
      <c r="X45" s="47"/>
      <c r="Y45" s="47"/>
      <c r="Z45" s="47"/>
      <c r="AA45" s="285"/>
      <c r="AB45" s="285"/>
    </row>
    <row r="46" spans="1:31" ht="78.75">
      <c r="A46" s="176" t="s">
        <v>509</v>
      </c>
      <c r="B46" s="177" t="s">
        <v>686</v>
      </c>
      <c r="C46" s="229" t="s">
        <v>586</v>
      </c>
      <c r="D46" s="36"/>
      <c r="E46" s="286"/>
      <c r="F46" s="285"/>
      <c r="G46" s="285"/>
      <c r="P46" s="285"/>
      <c r="Q46" s="285"/>
      <c r="R46" s="285"/>
      <c r="S46" s="283"/>
      <c r="T46" s="295"/>
      <c r="U46" s="47"/>
      <c r="V46" s="47"/>
      <c r="W46" s="47"/>
      <c r="X46" s="47"/>
      <c r="Y46" s="47"/>
      <c r="Z46" s="47"/>
      <c r="AA46" s="285"/>
      <c r="AB46" s="285"/>
    </row>
    <row r="47" spans="1:31" ht="78.75">
      <c r="A47" s="176" t="s">
        <v>557</v>
      </c>
      <c r="B47" s="177" t="s">
        <v>687</v>
      </c>
      <c r="C47" s="229" t="s">
        <v>586</v>
      </c>
      <c r="D47" s="285"/>
      <c r="E47" s="286"/>
      <c r="F47" s="285"/>
      <c r="G47" s="285"/>
      <c r="P47" s="285"/>
      <c r="Q47" s="285"/>
      <c r="R47" s="285"/>
      <c r="S47" s="283"/>
      <c r="T47" s="295"/>
      <c r="U47" s="47"/>
      <c r="V47" s="47"/>
      <c r="W47" s="47"/>
      <c r="X47" s="47"/>
      <c r="Y47" s="47"/>
      <c r="Z47" s="47"/>
      <c r="AA47" s="285"/>
      <c r="AB47" s="285"/>
    </row>
    <row r="48" spans="1:31" ht="63">
      <c r="A48" s="190" t="s">
        <v>777</v>
      </c>
      <c r="B48" s="275" t="s">
        <v>720</v>
      </c>
      <c r="C48" s="52" t="s">
        <v>784</v>
      </c>
      <c r="D48" s="285">
        <v>1963</v>
      </c>
      <c r="E48" s="286" t="s">
        <v>868</v>
      </c>
      <c r="F48" s="285" t="s">
        <v>869</v>
      </c>
      <c r="G48" s="285">
        <v>2016</v>
      </c>
      <c r="L48" s="296" t="s">
        <v>751</v>
      </c>
      <c r="M48" s="296" t="s">
        <v>751</v>
      </c>
      <c r="N48" s="296" t="s">
        <v>749</v>
      </c>
      <c r="O48" s="296" t="s">
        <v>749</v>
      </c>
      <c r="P48" s="285" t="s">
        <v>887</v>
      </c>
      <c r="Q48" s="285" t="s">
        <v>869</v>
      </c>
      <c r="R48" s="285" t="s">
        <v>869</v>
      </c>
      <c r="S48" s="285" t="s">
        <v>869</v>
      </c>
      <c r="T48" s="285" t="s">
        <v>869</v>
      </c>
      <c r="U48" s="47" t="s">
        <v>749</v>
      </c>
      <c r="V48" s="47" t="s">
        <v>749</v>
      </c>
      <c r="W48" s="47" t="s">
        <v>749</v>
      </c>
      <c r="X48" s="47" t="s">
        <v>749</v>
      </c>
      <c r="Y48" s="47" t="s">
        <v>749</v>
      </c>
      <c r="Z48" s="47" t="s">
        <v>749</v>
      </c>
      <c r="AA48" s="285"/>
      <c r="AB48" s="285"/>
      <c r="AC48" s="220" t="s">
        <v>912</v>
      </c>
      <c r="AD48" s="225" t="s">
        <v>749</v>
      </c>
      <c r="AE48" s="225" t="s">
        <v>751</v>
      </c>
    </row>
    <row r="49" spans="1:31" ht="63">
      <c r="A49" s="176" t="s">
        <v>510</v>
      </c>
      <c r="B49" s="177" t="s">
        <v>682</v>
      </c>
      <c r="C49" s="229" t="s">
        <v>586</v>
      </c>
      <c r="D49" s="285"/>
      <c r="E49" s="286"/>
      <c r="F49" s="285"/>
      <c r="G49" s="285"/>
      <c r="P49" s="285"/>
      <c r="Q49" s="285"/>
      <c r="R49" s="285"/>
      <c r="S49" s="283"/>
      <c r="T49" s="295"/>
      <c r="U49" s="47"/>
      <c r="V49" s="47"/>
      <c r="W49" s="47"/>
      <c r="X49" s="47"/>
      <c r="Y49" s="47"/>
      <c r="Z49" s="47"/>
      <c r="AA49" s="285"/>
      <c r="AB49" s="285"/>
    </row>
    <row r="50" spans="1:31" ht="47.25">
      <c r="A50" s="176" t="s">
        <v>560</v>
      </c>
      <c r="B50" s="177" t="s">
        <v>683</v>
      </c>
      <c r="C50" s="229" t="s">
        <v>586</v>
      </c>
      <c r="D50" s="285"/>
      <c r="E50" s="286"/>
      <c r="F50" s="285"/>
      <c r="G50" s="285"/>
      <c r="P50" s="285"/>
      <c r="Q50" s="285"/>
      <c r="R50" s="285"/>
      <c r="S50" s="283"/>
      <c r="T50" s="295"/>
      <c r="U50" s="47"/>
      <c r="V50" s="47"/>
      <c r="W50" s="47"/>
      <c r="X50" s="47"/>
      <c r="Y50" s="47"/>
      <c r="Z50" s="47"/>
      <c r="AA50" s="285"/>
      <c r="AB50" s="285"/>
    </row>
    <row r="51" spans="1:31" ht="48.75">
      <c r="A51" s="29" t="s">
        <v>753</v>
      </c>
      <c r="B51" s="272" t="s">
        <v>703</v>
      </c>
      <c r="C51" s="52" t="s">
        <v>785</v>
      </c>
      <c r="D51" s="285">
        <v>1969</v>
      </c>
      <c r="E51" s="286" t="s">
        <v>868</v>
      </c>
      <c r="F51" s="285" t="s">
        <v>869</v>
      </c>
      <c r="G51" s="285">
        <v>2016</v>
      </c>
      <c r="L51" s="296" t="s">
        <v>751</v>
      </c>
      <c r="M51" s="296" t="s">
        <v>751</v>
      </c>
      <c r="N51" s="296" t="s">
        <v>749</v>
      </c>
      <c r="O51" s="296" t="s">
        <v>749</v>
      </c>
      <c r="P51" s="285" t="s">
        <v>888</v>
      </c>
      <c r="Q51" s="285" t="s">
        <v>869</v>
      </c>
      <c r="R51" s="285" t="s">
        <v>869</v>
      </c>
      <c r="S51" s="285" t="s">
        <v>869</v>
      </c>
      <c r="T51" s="285" t="s">
        <v>869</v>
      </c>
      <c r="U51" s="47" t="s">
        <v>749</v>
      </c>
      <c r="V51" s="47" t="s">
        <v>749</v>
      </c>
      <c r="W51" s="47" t="s">
        <v>749</v>
      </c>
      <c r="X51" s="47" t="s">
        <v>749</v>
      </c>
      <c r="Y51" s="47" t="s">
        <v>749</v>
      </c>
      <c r="Z51" s="47" t="s">
        <v>749</v>
      </c>
      <c r="AA51" s="285">
        <v>0.4</v>
      </c>
      <c r="AB51" s="285">
        <v>0.4</v>
      </c>
      <c r="AC51" s="226" t="s">
        <v>752</v>
      </c>
      <c r="AD51" s="225" t="s">
        <v>749</v>
      </c>
      <c r="AE51" s="225" t="s">
        <v>751</v>
      </c>
    </row>
    <row r="52" spans="1:31" ht="63">
      <c r="A52" s="29" t="s">
        <v>754</v>
      </c>
      <c r="B52" s="277" t="s">
        <v>705</v>
      </c>
      <c r="C52" s="52" t="s">
        <v>786</v>
      </c>
      <c r="D52" s="285">
        <v>1969</v>
      </c>
      <c r="E52" s="286" t="s">
        <v>868</v>
      </c>
      <c r="F52" s="285" t="s">
        <v>869</v>
      </c>
      <c r="G52" s="285">
        <v>2016</v>
      </c>
      <c r="L52" s="296" t="s">
        <v>751</v>
      </c>
      <c r="M52" s="296" t="s">
        <v>751</v>
      </c>
      <c r="N52" s="296" t="s">
        <v>749</v>
      </c>
      <c r="O52" s="296" t="s">
        <v>749</v>
      </c>
      <c r="P52" s="285" t="s">
        <v>889</v>
      </c>
      <c r="Q52" s="285" t="s">
        <v>869</v>
      </c>
      <c r="R52" s="285" t="s">
        <v>869</v>
      </c>
      <c r="S52" s="285" t="s">
        <v>869</v>
      </c>
      <c r="T52" s="285" t="s">
        <v>869</v>
      </c>
      <c r="U52" s="47" t="s">
        <v>749</v>
      </c>
      <c r="V52" s="47" t="s">
        <v>749</v>
      </c>
      <c r="W52" s="47" t="s">
        <v>749</v>
      </c>
      <c r="X52" s="47" t="s">
        <v>749</v>
      </c>
      <c r="Y52" s="47" t="s">
        <v>749</v>
      </c>
      <c r="Z52" s="47" t="s">
        <v>749</v>
      </c>
      <c r="AA52" s="285">
        <v>0.4</v>
      </c>
      <c r="AB52" s="285">
        <v>0.4</v>
      </c>
      <c r="AC52" s="226" t="s">
        <v>752</v>
      </c>
      <c r="AD52" s="225" t="s">
        <v>749</v>
      </c>
      <c r="AE52" s="225" t="s">
        <v>751</v>
      </c>
    </row>
    <row r="53" spans="1:31" ht="63">
      <c r="A53" s="29" t="s">
        <v>755</v>
      </c>
      <c r="B53" s="277" t="s">
        <v>704</v>
      </c>
      <c r="C53" s="52" t="s">
        <v>787</v>
      </c>
      <c r="D53" s="285">
        <v>1973</v>
      </c>
      <c r="E53" s="286" t="s">
        <v>868</v>
      </c>
      <c r="F53" s="285" t="s">
        <v>869</v>
      </c>
      <c r="G53" s="285">
        <v>2016</v>
      </c>
      <c r="L53" s="296" t="s">
        <v>751</v>
      </c>
      <c r="M53" s="296" t="s">
        <v>751</v>
      </c>
      <c r="N53" s="296" t="s">
        <v>749</v>
      </c>
      <c r="O53" s="296" t="s">
        <v>749</v>
      </c>
      <c r="P53" s="285" t="s">
        <v>890</v>
      </c>
      <c r="Q53" s="285" t="s">
        <v>869</v>
      </c>
      <c r="R53" s="285" t="s">
        <v>869</v>
      </c>
      <c r="S53" s="285" t="s">
        <v>869</v>
      </c>
      <c r="T53" s="285" t="s">
        <v>869</v>
      </c>
      <c r="U53" s="47" t="s">
        <v>749</v>
      </c>
      <c r="V53" s="47" t="s">
        <v>749</v>
      </c>
      <c r="W53" s="47" t="s">
        <v>749</v>
      </c>
      <c r="X53" s="47" t="s">
        <v>749</v>
      </c>
      <c r="Y53" s="47" t="s">
        <v>749</v>
      </c>
      <c r="Z53" s="47" t="s">
        <v>749</v>
      </c>
      <c r="AA53" s="285">
        <v>0.4</v>
      </c>
      <c r="AB53" s="285">
        <v>0.4</v>
      </c>
      <c r="AC53" s="226" t="s">
        <v>752</v>
      </c>
      <c r="AD53" s="225" t="s">
        <v>749</v>
      </c>
      <c r="AE53" s="225" t="s">
        <v>751</v>
      </c>
    </row>
    <row r="54" spans="1:31" ht="47.25">
      <c r="A54" s="29" t="s">
        <v>756</v>
      </c>
      <c r="B54" s="272" t="s">
        <v>706</v>
      </c>
      <c r="C54" s="52" t="s">
        <v>788</v>
      </c>
      <c r="D54" s="285">
        <v>1969</v>
      </c>
      <c r="E54" s="286" t="s">
        <v>868</v>
      </c>
      <c r="F54" s="285" t="s">
        <v>869</v>
      </c>
      <c r="G54" s="285">
        <v>2016</v>
      </c>
      <c r="L54" s="296" t="s">
        <v>751</v>
      </c>
      <c r="M54" s="296" t="s">
        <v>751</v>
      </c>
      <c r="P54" s="285" t="s">
        <v>891</v>
      </c>
      <c r="Q54" s="285" t="s">
        <v>869</v>
      </c>
      <c r="R54" s="285" t="s">
        <v>869</v>
      </c>
      <c r="S54" s="285" t="s">
        <v>869</v>
      </c>
      <c r="T54" s="285" t="s">
        <v>869</v>
      </c>
      <c r="U54" s="47" t="s">
        <v>749</v>
      </c>
      <c r="V54" s="47" t="s">
        <v>749</v>
      </c>
      <c r="W54" s="47" t="s">
        <v>749</v>
      </c>
      <c r="X54" s="47" t="s">
        <v>749</v>
      </c>
      <c r="Y54" s="47" t="s">
        <v>749</v>
      </c>
      <c r="Z54" s="47" t="s">
        <v>749</v>
      </c>
      <c r="AA54" s="285">
        <v>0.4</v>
      </c>
      <c r="AB54" s="285">
        <v>0.4</v>
      </c>
    </row>
    <row r="55" spans="1:31" ht="15.75">
      <c r="A55" s="174"/>
      <c r="B55" s="191" t="s">
        <v>663</v>
      </c>
      <c r="C55" s="229" t="s">
        <v>586</v>
      </c>
      <c r="D55" s="36"/>
      <c r="E55" s="286"/>
      <c r="F55" s="285"/>
      <c r="G55" s="285"/>
      <c r="P55" s="285"/>
      <c r="Q55" s="285"/>
      <c r="R55" s="285"/>
      <c r="S55" s="283"/>
      <c r="T55" s="295"/>
      <c r="U55" s="47"/>
      <c r="V55" s="47"/>
      <c r="W55" s="47"/>
      <c r="X55" s="47"/>
      <c r="Y55" s="47"/>
      <c r="Z55" s="47"/>
      <c r="AA55" s="285"/>
      <c r="AB55" s="285"/>
    </row>
    <row r="56" spans="1:31" ht="47.25">
      <c r="A56" s="176" t="s">
        <v>504</v>
      </c>
      <c r="B56" s="177" t="s">
        <v>681</v>
      </c>
      <c r="C56" s="229" t="s">
        <v>586</v>
      </c>
      <c r="D56" s="36"/>
      <c r="E56" s="286"/>
      <c r="F56" s="285"/>
      <c r="G56" s="285"/>
      <c r="P56" s="285"/>
      <c r="Q56" s="285"/>
      <c r="R56" s="285"/>
      <c r="S56" s="283"/>
      <c r="T56" s="295"/>
      <c r="U56" s="47"/>
      <c r="V56" s="47"/>
      <c r="W56" s="47"/>
      <c r="X56" s="47"/>
      <c r="Y56" s="47"/>
      <c r="Z56" s="47"/>
      <c r="AA56" s="285"/>
      <c r="AB56" s="285"/>
    </row>
    <row r="57" spans="1:31" ht="63">
      <c r="A57" s="176" t="s">
        <v>510</v>
      </c>
      <c r="B57" s="177" t="s">
        <v>682</v>
      </c>
      <c r="C57" s="229" t="s">
        <v>586</v>
      </c>
      <c r="D57" s="36"/>
      <c r="E57" s="286"/>
      <c r="F57" s="285"/>
      <c r="G57" s="285"/>
      <c r="P57" s="285"/>
      <c r="Q57" s="285"/>
      <c r="R57" s="285"/>
      <c r="S57" s="283"/>
      <c r="T57" s="295"/>
      <c r="U57" s="47"/>
      <c r="V57" s="47"/>
      <c r="W57" s="47"/>
      <c r="X57" s="47"/>
      <c r="Y57" s="47"/>
      <c r="Z57" s="47"/>
      <c r="AA57" s="285"/>
      <c r="AB57" s="285"/>
    </row>
    <row r="58" spans="1:31" ht="47.25">
      <c r="A58" s="176" t="s">
        <v>560</v>
      </c>
      <c r="B58" s="177" t="s">
        <v>683</v>
      </c>
      <c r="C58" s="229" t="s">
        <v>586</v>
      </c>
      <c r="D58" s="36"/>
      <c r="E58" s="286"/>
      <c r="F58" s="285"/>
      <c r="G58" s="285"/>
      <c r="P58" s="285"/>
      <c r="Q58" s="285"/>
      <c r="R58" s="285"/>
      <c r="S58" s="283"/>
      <c r="T58" s="295"/>
      <c r="U58" s="47" t="s">
        <v>749</v>
      </c>
      <c r="V58" s="47" t="s">
        <v>749</v>
      </c>
      <c r="W58" s="47" t="s">
        <v>749</v>
      </c>
      <c r="X58" s="47" t="s">
        <v>749</v>
      </c>
      <c r="Y58" s="47" t="s">
        <v>749</v>
      </c>
      <c r="Z58" s="47"/>
      <c r="AA58" s="285"/>
      <c r="AB58" s="285"/>
    </row>
    <row r="59" spans="1:31" ht="48.75">
      <c r="A59" s="29" t="s">
        <v>753</v>
      </c>
      <c r="B59" s="186" t="s">
        <v>707</v>
      </c>
      <c r="C59" s="52" t="s">
        <v>789</v>
      </c>
      <c r="D59" s="285">
        <v>1980</v>
      </c>
      <c r="E59" s="286" t="s">
        <v>868</v>
      </c>
      <c r="F59" s="285" t="s">
        <v>869</v>
      </c>
      <c r="G59" s="285">
        <v>2016</v>
      </c>
      <c r="L59" s="296" t="s">
        <v>751</v>
      </c>
      <c r="M59" s="296" t="s">
        <v>751</v>
      </c>
      <c r="N59" s="296" t="s">
        <v>749</v>
      </c>
      <c r="O59" s="296" t="s">
        <v>749</v>
      </c>
      <c r="P59" s="285" t="s">
        <v>892</v>
      </c>
      <c r="Q59" s="285" t="s">
        <v>869</v>
      </c>
      <c r="R59" s="285" t="s">
        <v>869</v>
      </c>
      <c r="S59" s="285" t="s">
        <v>869</v>
      </c>
      <c r="T59" s="285" t="s">
        <v>869</v>
      </c>
      <c r="U59" s="47" t="s">
        <v>749</v>
      </c>
      <c r="V59" s="47" t="s">
        <v>749</v>
      </c>
      <c r="W59" s="47" t="s">
        <v>749</v>
      </c>
      <c r="X59" s="47" t="s">
        <v>749</v>
      </c>
      <c r="Y59" s="47" t="s">
        <v>749</v>
      </c>
      <c r="Z59" s="47" t="s">
        <v>749</v>
      </c>
      <c r="AA59" s="285">
        <v>0.4</v>
      </c>
      <c r="AB59" s="285">
        <v>0.4</v>
      </c>
      <c r="AC59" s="226" t="s">
        <v>752</v>
      </c>
      <c r="AD59" s="225" t="s">
        <v>749</v>
      </c>
      <c r="AE59" s="225" t="s">
        <v>751</v>
      </c>
    </row>
    <row r="60" spans="1:31" ht="48.75">
      <c r="A60" s="29" t="s">
        <v>754</v>
      </c>
      <c r="B60" s="186" t="s">
        <v>708</v>
      </c>
      <c r="C60" s="52" t="s">
        <v>790</v>
      </c>
      <c r="D60" s="285">
        <v>1956</v>
      </c>
      <c r="E60" s="286" t="s">
        <v>868</v>
      </c>
      <c r="F60" s="285" t="s">
        <v>869</v>
      </c>
      <c r="G60" s="285">
        <v>2016</v>
      </c>
      <c r="L60" s="296" t="s">
        <v>751</v>
      </c>
      <c r="M60" s="296" t="s">
        <v>751</v>
      </c>
      <c r="N60" s="296" t="s">
        <v>749</v>
      </c>
      <c r="O60" s="296" t="s">
        <v>749</v>
      </c>
      <c r="P60" s="285" t="s">
        <v>893</v>
      </c>
      <c r="Q60" s="285" t="s">
        <v>869</v>
      </c>
      <c r="R60" s="285" t="s">
        <v>869</v>
      </c>
      <c r="S60" s="285" t="s">
        <v>869</v>
      </c>
      <c r="T60" s="285" t="s">
        <v>869</v>
      </c>
      <c r="U60" s="47" t="s">
        <v>749</v>
      </c>
      <c r="V60" s="47" t="s">
        <v>749</v>
      </c>
      <c r="W60" s="47" t="s">
        <v>749</v>
      </c>
      <c r="X60" s="47" t="s">
        <v>749</v>
      </c>
      <c r="Y60" s="47" t="s">
        <v>749</v>
      </c>
      <c r="Z60" s="47" t="s">
        <v>749</v>
      </c>
      <c r="AA60" s="285">
        <v>0.4</v>
      </c>
      <c r="AB60" s="285">
        <v>0.4</v>
      </c>
      <c r="AC60" s="226" t="s">
        <v>752</v>
      </c>
      <c r="AD60" s="225" t="s">
        <v>749</v>
      </c>
      <c r="AE60" s="225" t="s">
        <v>751</v>
      </c>
    </row>
    <row r="61" spans="1:31" ht="47.25">
      <c r="A61" s="176" t="s">
        <v>511</v>
      </c>
      <c r="B61" s="177" t="s">
        <v>685</v>
      </c>
      <c r="C61" s="229" t="s">
        <v>586</v>
      </c>
      <c r="D61" s="36"/>
      <c r="E61" s="286"/>
      <c r="F61" s="285"/>
      <c r="G61" s="285"/>
      <c r="P61" s="285"/>
      <c r="Q61" s="285"/>
      <c r="R61" s="285"/>
      <c r="S61" s="283"/>
      <c r="T61" s="295"/>
      <c r="U61" s="47"/>
      <c r="V61" s="47"/>
      <c r="W61" s="47"/>
      <c r="X61" s="47"/>
      <c r="Y61" s="47"/>
      <c r="Z61" s="47"/>
      <c r="AA61" s="285"/>
      <c r="AB61" s="285"/>
    </row>
    <row r="62" spans="1:31" ht="47.25">
      <c r="A62" s="176" t="s">
        <v>567</v>
      </c>
      <c r="B62" s="177" t="s">
        <v>684</v>
      </c>
      <c r="C62" s="229" t="s">
        <v>586</v>
      </c>
      <c r="D62" s="36"/>
      <c r="E62" s="286"/>
      <c r="F62" s="285"/>
      <c r="G62" s="285"/>
      <c r="P62" s="285"/>
      <c r="Q62" s="285"/>
      <c r="R62" s="285"/>
      <c r="S62" s="283"/>
      <c r="T62" s="295"/>
      <c r="U62" s="47"/>
      <c r="V62" s="47"/>
      <c r="W62" s="47"/>
      <c r="X62" s="47"/>
      <c r="Y62" s="47"/>
      <c r="Z62" s="47"/>
      <c r="AA62" s="285"/>
      <c r="AB62" s="285"/>
    </row>
    <row r="63" spans="1:31" ht="78.75">
      <c r="A63" s="29" t="s">
        <v>776</v>
      </c>
      <c r="B63" s="186" t="s">
        <v>709</v>
      </c>
      <c r="C63" s="52" t="s">
        <v>790</v>
      </c>
      <c r="D63" s="285" t="s">
        <v>869</v>
      </c>
      <c r="E63" s="285" t="s">
        <v>869</v>
      </c>
      <c r="F63" s="285" t="s">
        <v>869</v>
      </c>
      <c r="G63" s="285" t="s">
        <v>869</v>
      </c>
      <c r="L63" s="296" t="s">
        <v>751</v>
      </c>
      <c r="M63" s="296" t="s">
        <v>751</v>
      </c>
      <c r="N63" s="296" t="s">
        <v>749</v>
      </c>
      <c r="O63" s="296" t="s">
        <v>749</v>
      </c>
      <c r="P63" s="285" t="s">
        <v>894</v>
      </c>
      <c r="Q63" s="285" t="s">
        <v>869</v>
      </c>
      <c r="R63" s="285" t="s">
        <v>869</v>
      </c>
      <c r="S63" s="285" t="s">
        <v>869</v>
      </c>
      <c r="T63" s="285" t="s">
        <v>869</v>
      </c>
      <c r="U63" s="47" t="s">
        <v>749</v>
      </c>
      <c r="V63" s="47" t="s">
        <v>749</v>
      </c>
      <c r="W63" s="47" t="s">
        <v>749</v>
      </c>
      <c r="X63" s="47" t="s">
        <v>749</v>
      </c>
      <c r="Y63" s="47" t="s">
        <v>749</v>
      </c>
      <c r="Z63" s="47" t="s">
        <v>749</v>
      </c>
      <c r="AA63" s="285"/>
      <c r="AB63" s="285"/>
      <c r="AC63" s="226"/>
      <c r="AD63" s="225" t="s">
        <v>749</v>
      </c>
      <c r="AE63" s="225" t="s">
        <v>751</v>
      </c>
    </row>
    <row r="64" spans="1:31" ht="15.75">
      <c r="A64" s="174"/>
      <c r="B64" s="278" t="s">
        <v>666</v>
      </c>
      <c r="C64" s="229" t="s">
        <v>586</v>
      </c>
      <c r="D64" s="36"/>
      <c r="E64" s="286"/>
      <c r="F64" s="285"/>
      <c r="G64" s="285"/>
      <c r="P64" s="285"/>
      <c r="Q64" s="285"/>
      <c r="R64" s="285"/>
      <c r="S64" s="283"/>
      <c r="T64" s="295"/>
      <c r="U64" s="47"/>
      <c r="V64" s="47"/>
      <c r="W64" s="47"/>
      <c r="X64" s="47"/>
      <c r="Y64" s="47"/>
      <c r="Z64" s="47"/>
      <c r="AA64" s="285"/>
      <c r="AB64" s="285"/>
    </row>
    <row r="65" spans="1:31" ht="47.25">
      <c r="A65" s="176" t="s">
        <v>504</v>
      </c>
      <c r="B65" s="177" t="s">
        <v>681</v>
      </c>
      <c r="C65" s="229" t="s">
        <v>586</v>
      </c>
      <c r="D65" s="36"/>
      <c r="E65" s="286"/>
      <c r="F65" s="285"/>
      <c r="G65" s="285"/>
      <c r="P65" s="285"/>
      <c r="Q65" s="285"/>
      <c r="R65" s="285"/>
      <c r="S65" s="283"/>
      <c r="T65" s="295"/>
      <c r="U65" s="47"/>
      <c r="V65" s="47"/>
      <c r="W65" s="47"/>
      <c r="X65" s="47"/>
      <c r="Y65" s="47"/>
      <c r="Z65" s="47"/>
      <c r="AA65" s="285"/>
      <c r="AB65" s="285"/>
    </row>
    <row r="66" spans="1:31" ht="78.75">
      <c r="A66" s="176" t="s">
        <v>509</v>
      </c>
      <c r="B66" s="177" t="s">
        <v>686</v>
      </c>
      <c r="C66" s="229" t="s">
        <v>586</v>
      </c>
      <c r="D66" s="36"/>
      <c r="E66" s="286"/>
      <c r="F66" s="285"/>
      <c r="G66" s="285"/>
      <c r="P66" s="285"/>
      <c r="Q66" s="285"/>
      <c r="R66" s="285"/>
      <c r="S66" s="283"/>
      <c r="T66" s="295"/>
      <c r="U66" s="47"/>
      <c r="V66" s="47"/>
      <c r="W66" s="47"/>
      <c r="X66" s="47"/>
      <c r="Y66" s="47"/>
      <c r="Z66" s="47"/>
      <c r="AA66" s="285"/>
      <c r="AB66" s="285"/>
    </row>
    <row r="67" spans="1:31" ht="78.75">
      <c r="A67" s="176" t="s">
        <v>557</v>
      </c>
      <c r="B67" s="177" t="s">
        <v>687</v>
      </c>
      <c r="C67" s="229" t="s">
        <v>586</v>
      </c>
      <c r="D67" s="36"/>
      <c r="E67" s="286"/>
      <c r="F67" s="285"/>
      <c r="G67" s="285"/>
      <c r="P67" s="285"/>
      <c r="Q67" s="285"/>
      <c r="R67" s="285"/>
      <c r="S67" s="283"/>
      <c r="T67" s="295"/>
      <c r="U67" s="47"/>
      <c r="V67" s="47"/>
      <c r="W67" s="47"/>
      <c r="X67" s="47"/>
      <c r="Y67" s="47"/>
      <c r="Z67" s="47"/>
      <c r="AA67" s="285"/>
      <c r="AB67" s="285"/>
    </row>
    <row r="68" spans="1:31" ht="63">
      <c r="A68" s="29" t="s">
        <v>777</v>
      </c>
      <c r="B68" s="277" t="s">
        <v>722</v>
      </c>
      <c r="C68" s="52" t="s">
        <v>791</v>
      </c>
      <c r="D68" s="285" t="s">
        <v>869</v>
      </c>
      <c r="E68" s="286" t="s">
        <v>868</v>
      </c>
      <c r="F68" s="285" t="s">
        <v>869</v>
      </c>
      <c r="G68" s="285">
        <v>2016</v>
      </c>
      <c r="L68" s="296" t="s">
        <v>751</v>
      </c>
      <c r="M68" s="296" t="s">
        <v>751</v>
      </c>
      <c r="N68" s="296" t="s">
        <v>749</v>
      </c>
      <c r="O68" s="296" t="s">
        <v>749</v>
      </c>
      <c r="P68" s="285" t="s">
        <v>895</v>
      </c>
      <c r="Q68" s="285" t="s">
        <v>869</v>
      </c>
      <c r="R68" s="285" t="s">
        <v>869</v>
      </c>
      <c r="S68" s="285" t="s">
        <v>869</v>
      </c>
      <c r="T68" s="285" t="s">
        <v>869</v>
      </c>
      <c r="U68" s="47" t="s">
        <v>749</v>
      </c>
      <c r="V68" s="47" t="s">
        <v>749</v>
      </c>
      <c r="W68" s="47" t="s">
        <v>749</v>
      </c>
      <c r="X68" s="47" t="s">
        <v>749</v>
      </c>
      <c r="Y68" s="47" t="s">
        <v>749</v>
      </c>
      <c r="Z68" s="47" t="s">
        <v>749</v>
      </c>
      <c r="AA68" s="285">
        <v>220</v>
      </c>
      <c r="AB68" s="285">
        <v>220</v>
      </c>
      <c r="AC68" s="220" t="s">
        <v>912</v>
      </c>
      <c r="AD68" s="225" t="s">
        <v>749</v>
      </c>
      <c r="AE68" s="225" t="s">
        <v>751</v>
      </c>
    </row>
    <row r="69" spans="1:31" ht="110.25">
      <c r="A69" s="29" t="s">
        <v>778</v>
      </c>
      <c r="B69" s="277" t="s">
        <v>724</v>
      </c>
      <c r="C69" s="52" t="s">
        <v>792</v>
      </c>
      <c r="D69" s="285" t="s">
        <v>869</v>
      </c>
      <c r="E69" s="286" t="s">
        <v>868</v>
      </c>
      <c r="F69" s="285" t="s">
        <v>869</v>
      </c>
      <c r="G69" s="285">
        <v>2016</v>
      </c>
      <c r="L69" s="296" t="s">
        <v>751</v>
      </c>
      <c r="M69" s="296" t="s">
        <v>751</v>
      </c>
      <c r="N69" s="296" t="s">
        <v>749</v>
      </c>
      <c r="O69" s="296" t="s">
        <v>749</v>
      </c>
      <c r="P69" s="285" t="s">
        <v>896</v>
      </c>
      <c r="Q69" s="285" t="s">
        <v>869</v>
      </c>
      <c r="R69" s="285" t="s">
        <v>869</v>
      </c>
      <c r="S69" s="285" t="s">
        <v>869</v>
      </c>
      <c r="T69" s="285" t="s">
        <v>869</v>
      </c>
      <c r="U69" s="47" t="s">
        <v>749</v>
      </c>
      <c r="V69" s="47" t="s">
        <v>749</v>
      </c>
      <c r="W69" s="47" t="s">
        <v>749</v>
      </c>
      <c r="X69" s="47" t="s">
        <v>749</v>
      </c>
      <c r="Y69" s="47" t="s">
        <v>749</v>
      </c>
      <c r="Z69" s="47" t="s">
        <v>749</v>
      </c>
      <c r="AA69" s="285">
        <v>35</v>
      </c>
      <c r="AB69" s="285">
        <v>35</v>
      </c>
      <c r="AC69" s="220" t="s">
        <v>912</v>
      </c>
      <c r="AD69" s="225" t="s">
        <v>749</v>
      </c>
      <c r="AE69" s="225" t="s">
        <v>751</v>
      </c>
    </row>
    <row r="70" spans="1:31" ht="94.5">
      <c r="A70" s="29" t="s">
        <v>797</v>
      </c>
      <c r="B70" s="277" t="s">
        <v>725</v>
      </c>
      <c r="C70" s="52" t="s">
        <v>793</v>
      </c>
      <c r="D70" s="285" t="s">
        <v>869</v>
      </c>
      <c r="E70" s="286" t="s">
        <v>868</v>
      </c>
      <c r="F70" s="285" t="s">
        <v>869</v>
      </c>
      <c r="G70" s="285">
        <v>2016</v>
      </c>
      <c r="L70" s="296" t="s">
        <v>751</v>
      </c>
      <c r="M70" s="296" t="s">
        <v>751</v>
      </c>
      <c r="N70" s="296" t="s">
        <v>749</v>
      </c>
      <c r="O70" s="296" t="s">
        <v>749</v>
      </c>
      <c r="P70" s="285" t="s">
        <v>897</v>
      </c>
      <c r="Q70" s="285" t="s">
        <v>869</v>
      </c>
      <c r="R70" s="285" t="s">
        <v>869</v>
      </c>
      <c r="S70" s="285" t="s">
        <v>869</v>
      </c>
      <c r="T70" s="285" t="s">
        <v>869</v>
      </c>
      <c r="U70" s="47" t="s">
        <v>749</v>
      </c>
      <c r="V70" s="47" t="s">
        <v>749</v>
      </c>
      <c r="W70" s="47" t="s">
        <v>749</v>
      </c>
      <c r="X70" s="47" t="s">
        <v>749</v>
      </c>
      <c r="Y70" s="47" t="s">
        <v>749</v>
      </c>
      <c r="Z70" s="47" t="s">
        <v>749</v>
      </c>
      <c r="AA70" s="285">
        <v>220</v>
      </c>
      <c r="AB70" s="285">
        <v>220</v>
      </c>
      <c r="AC70" s="220" t="s">
        <v>912</v>
      </c>
      <c r="AD70" s="225" t="s">
        <v>749</v>
      </c>
      <c r="AE70" s="225" t="s">
        <v>751</v>
      </c>
    </row>
    <row r="71" spans="1:31" ht="78.75">
      <c r="A71" s="29" t="s">
        <v>798</v>
      </c>
      <c r="B71" s="277" t="s">
        <v>723</v>
      </c>
      <c r="C71" s="52" t="s">
        <v>794</v>
      </c>
      <c r="D71" s="285" t="s">
        <v>869</v>
      </c>
      <c r="E71" s="286" t="s">
        <v>868</v>
      </c>
      <c r="F71" s="285" t="s">
        <v>869</v>
      </c>
      <c r="G71" s="285">
        <v>2016</v>
      </c>
      <c r="L71" s="296" t="s">
        <v>751</v>
      </c>
      <c r="M71" s="296" t="s">
        <v>751</v>
      </c>
      <c r="N71" s="296" t="s">
        <v>749</v>
      </c>
      <c r="O71" s="296" t="s">
        <v>749</v>
      </c>
      <c r="P71" s="285" t="s">
        <v>897</v>
      </c>
      <c r="Q71" s="285" t="s">
        <v>869</v>
      </c>
      <c r="R71" s="285" t="s">
        <v>869</v>
      </c>
      <c r="S71" s="285" t="s">
        <v>869</v>
      </c>
      <c r="T71" s="285" t="s">
        <v>869</v>
      </c>
      <c r="U71" s="47" t="s">
        <v>749</v>
      </c>
      <c r="V71" s="47" t="s">
        <v>749</v>
      </c>
      <c r="W71" s="47" t="s">
        <v>749</v>
      </c>
      <c r="X71" s="47" t="s">
        <v>749</v>
      </c>
      <c r="Y71" s="47" t="s">
        <v>749</v>
      </c>
      <c r="Z71" s="47" t="s">
        <v>749</v>
      </c>
      <c r="AA71" s="285">
        <v>110</v>
      </c>
      <c r="AB71" s="285">
        <v>110</v>
      </c>
      <c r="AC71" s="220" t="s">
        <v>912</v>
      </c>
      <c r="AD71" s="225" t="s">
        <v>749</v>
      </c>
      <c r="AE71" s="225" t="s">
        <v>751</v>
      </c>
    </row>
    <row r="72" spans="1:31" ht="94.5">
      <c r="A72" s="29" t="s">
        <v>799</v>
      </c>
      <c r="B72" s="277" t="s">
        <v>737</v>
      </c>
      <c r="C72" s="52" t="s">
        <v>795</v>
      </c>
      <c r="D72" s="285" t="s">
        <v>869</v>
      </c>
      <c r="E72" s="286" t="s">
        <v>868</v>
      </c>
      <c r="F72" s="285" t="s">
        <v>869</v>
      </c>
      <c r="G72" s="285">
        <v>2016</v>
      </c>
      <c r="L72" s="296" t="s">
        <v>751</v>
      </c>
      <c r="M72" s="296" t="s">
        <v>751</v>
      </c>
      <c r="N72" s="296" t="s">
        <v>749</v>
      </c>
      <c r="O72" s="296" t="s">
        <v>749</v>
      </c>
      <c r="P72" s="285" t="s">
        <v>898</v>
      </c>
      <c r="Q72" s="285" t="s">
        <v>869</v>
      </c>
      <c r="R72" s="285" t="s">
        <v>869</v>
      </c>
      <c r="S72" s="285" t="s">
        <v>869</v>
      </c>
      <c r="T72" s="285" t="s">
        <v>869</v>
      </c>
      <c r="U72" s="47" t="s">
        <v>749</v>
      </c>
      <c r="V72" s="47" t="s">
        <v>749</v>
      </c>
      <c r="W72" s="47" t="s">
        <v>749</v>
      </c>
      <c r="X72" s="47" t="s">
        <v>749</v>
      </c>
      <c r="Y72" s="47" t="s">
        <v>749</v>
      </c>
      <c r="Z72" s="47" t="s">
        <v>749</v>
      </c>
      <c r="AA72" s="285">
        <v>110</v>
      </c>
      <c r="AB72" s="285">
        <v>110</v>
      </c>
      <c r="AC72" s="220" t="s">
        <v>912</v>
      </c>
      <c r="AD72" s="225" t="s">
        <v>749</v>
      </c>
      <c r="AE72" s="225" t="s">
        <v>751</v>
      </c>
    </row>
    <row r="73" spans="1:31" ht="94.5">
      <c r="A73" s="29" t="s">
        <v>800</v>
      </c>
      <c r="B73" s="277" t="s">
        <v>721</v>
      </c>
      <c r="C73" s="52" t="s">
        <v>796</v>
      </c>
      <c r="D73" s="285" t="s">
        <v>869</v>
      </c>
      <c r="E73" s="286" t="s">
        <v>868</v>
      </c>
      <c r="F73" s="285" t="s">
        <v>869</v>
      </c>
      <c r="G73" s="285">
        <v>2016</v>
      </c>
      <c r="L73" s="296" t="s">
        <v>751</v>
      </c>
      <c r="M73" s="296" t="s">
        <v>751</v>
      </c>
      <c r="N73" s="296" t="s">
        <v>749</v>
      </c>
      <c r="O73" s="296" t="s">
        <v>749</v>
      </c>
      <c r="P73" s="285" t="s">
        <v>899</v>
      </c>
      <c r="Q73" s="285" t="s">
        <v>869</v>
      </c>
      <c r="R73" s="285" t="s">
        <v>869</v>
      </c>
      <c r="S73" s="285" t="s">
        <v>869</v>
      </c>
      <c r="T73" s="285" t="s">
        <v>869</v>
      </c>
      <c r="U73" s="47" t="s">
        <v>749</v>
      </c>
      <c r="V73" s="47" t="s">
        <v>749</v>
      </c>
      <c r="W73" s="47" t="s">
        <v>749</v>
      </c>
      <c r="X73" s="47" t="s">
        <v>749</v>
      </c>
      <c r="Y73" s="47" t="s">
        <v>749</v>
      </c>
      <c r="Z73" s="47" t="s">
        <v>749</v>
      </c>
      <c r="AA73" s="285">
        <v>35</v>
      </c>
      <c r="AB73" s="285">
        <v>35</v>
      </c>
      <c r="AC73" s="220" t="s">
        <v>912</v>
      </c>
      <c r="AD73" s="225" t="s">
        <v>749</v>
      </c>
      <c r="AE73" s="225" t="s">
        <v>751</v>
      </c>
    </row>
    <row r="74" spans="1:31" ht="63">
      <c r="A74" s="176" t="s">
        <v>510</v>
      </c>
      <c r="B74" s="177" t="s">
        <v>682</v>
      </c>
      <c r="C74" s="229" t="s">
        <v>586</v>
      </c>
      <c r="D74" s="36"/>
      <c r="E74" s="286"/>
      <c r="F74" s="285"/>
      <c r="G74" s="285"/>
      <c r="P74" s="285"/>
      <c r="Q74" s="285"/>
      <c r="R74" s="285"/>
      <c r="S74" s="283"/>
      <c r="T74" s="295"/>
      <c r="U74" s="47"/>
      <c r="V74" s="47"/>
      <c r="W74" s="47"/>
      <c r="X74" s="47"/>
      <c r="Y74" s="47"/>
      <c r="Z74" s="47"/>
      <c r="AA74" s="285"/>
      <c r="AB74" s="285"/>
    </row>
    <row r="75" spans="1:31" ht="47.25">
      <c r="A75" s="176" t="s">
        <v>560</v>
      </c>
      <c r="B75" s="177" t="s">
        <v>683</v>
      </c>
      <c r="C75" s="229" t="s">
        <v>586</v>
      </c>
      <c r="D75" s="36"/>
      <c r="E75" s="286"/>
      <c r="F75" s="285"/>
      <c r="G75" s="285"/>
      <c r="P75" s="285"/>
      <c r="Q75" s="285"/>
      <c r="R75" s="285"/>
      <c r="S75" s="283"/>
      <c r="T75" s="295"/>
      <c r="U75" s="47"/>
      <c r="V75" s="47"/>
      <c r="W75" s="47"/>
      <c r="X75" s="47"/>
      <c r="Y75" s="47"/>
      <c r="Z75" s="47"/>
      <c r="AA75" s="285"/>
      <c r="AB75" s="285"/>
    </row>
    <row r="76" spans="1:31" ht="48.75">
      <c r="A76" s="29" t="s">
        <v>753</v>
      </c>
      <c r="B76" s="277" t="s">
        <v>710</v>
      </c>
      <c r="C76" s="52" t="s">
        <v>801</v>
      </c>
      <c r="D76" s="285" t="s">
        <v>869</v>
      </c>
      <c r="E76" s="286" t="s">
        <v>868</v>
      </c>
      <c r="F76" s="285" t="s">
        <v>869</v>
      </c>
      <c r="G76" s="285">
        <v>2016</v>
      </c>
      <c r="L76" s="296" t="s">
        <v>751</v>
      </c>
      <c r="M76" s="296" t="s">
        <v>751</v>
      </c>
      <c r="N76" s="296" t="s">
        <v>749</v>
      </c>
      <c r="O76" s="296" t="s">
        <v>749</v>
      </c>
      <c r="P76" s="285" t="s">
        <v>900</v>
      </c>
      <c r="Q76" s="285" t="s">
        <v>869</v>
      </c>
      <c r="R76" s="285" t="s">
        <v>869</v>
      </c>
      <c r="S76" s="285" t="s">
        <v>869</v>
      </c>
      <c r="T76" s="285" t="s">
        <v>869</v>
      </c>
      <c r="U76" s="47" t="s">
        <v>749</v>
      </c>
      <c r="V76" s="47" t="s">
        <v>749</v>
      </c>
      <c r="W76" s="47" t="s">
        <v>749</v>
      </c>
      <c r="X76" s="47" t="s">
        <v>749</v>
      </c>
      <c r="Y76" s="47" t="s">
        <v>749</v>
      </c>
      <c r="Z76" s="47" t="s">
        <v>749</v>
      </c>
      <c r="AA76" s="285">
        <v>0.4</v>
      </c>
      <c r="AB76" s="285">
        <v>0.4</v>
      </c>
      <c r="AC76" s="226" t="s">
        <v>752</v>
      </c>
      <c r="AD76" s="225" t="s">
        <v>749</v>
      </c>
      <c r="AE76" s="225" t="s">
        <v>751</v>
      </c>
    </row>
    <row r="77" spans="1:31" ht="48.75">
      <c r="A77" s="29" t="s">
        <v>754</v>
      </c>
      <c r="B77" s="277" t="s">
        <v>711</v>
      </c>
      <c r="C77" s="52" t="s">
        <v>802</v>
      </c>
      <c r="D77" s="285" t="s">
        <v>869</v>
      </c>
      <c r="E77" s="286" t="s">
        <v>868</v>
      </c>
      <c r="F77" s="285" t="s">
        <v>869</v>
      </c>
      <c r="G77" s="285">
        <v>2016</v>
      </c>
      <c r="L77" s="296" t="s">
        <v>751</v>
      </c>
      <c r="M77" s="296" t="s">
        <v>751</v>
      </c>
      <c r="N77" s="296" t="s">
        <v>749</v>
      </c>
      <c r="O77" s="296" t="s">
        <v>749</v>
      </c>
      <c r="P77" s="285" t="s">
        <v>901</v>
      </c>
      <c r="Q77" s="285" t="s">
        <v>869</v>
      </c>
      <c r="R77" s="285" t="s">
        <v>869</v>
      </c>
      <c r="S77" s="285" t="s">
        <v>869</v>
      </c>
      <c r="T77" s="285" t="s">
        <v>869</v>
      </c>
      <c r="U77" s="47" t="s">
        <v>749</v>
      </c>
      <c r="V77" s="47" t="s">
        <v>749</v>
      </c>
      <c r="W77" s="47" t="s">
        <v>749</v>
      </c>
      <c r="X77" s="47" t="s">
        <v>749</v>
      </c>
      <c r="Y77" s="47" t="s">
        <v>749</v>
      </c>
      <c r="Z77" s="47" t="s">
        <v>749</v>
      </c>
      <c r="AA77" s="285">
        <v>0.4</v>
      </c>
      <c r="AB77" s="285">
        <v>0.4</v>
      </c>
      <c r="AC77" s="226" t="s">
        <v>752</v>
      </c>
      <c r="AD77" s="225" t="s">
        <v>749</v>
      </c>
      <c r="AE77" s="225" t="s">
        <v>751</v>
      </c>
    </row>
    <row r="78" spans="1:31" ht="63">
      <c r="A78" s="29" t="s">
        <v>755</v>
      </c>
      <c r="B78" s="277" t="s">
        <v>712</v>
      </c>
      <c r="C78" s="52" t="s">
        <v>803</v>
      </c>
      <c r="D78" s="285" t="s">
        <v>869</v>
      </c>
      <c r="E78" s="286" t="s">
        <v>868</v>
      </c>
      <c r="F78" s="285" t="s">
        <v>869</v>
      </c>
      <c r="G78" s="285">
        <v>2016</v>
      </c>
      <c r="L78" s="296" t="s">
        <v>751</v>
      </c>
      <c r="M78" s="296" t="s">
        <v>751</v>
      </c>
      <c r="N78" s="296" t="s">
        <v>749</v>
      </c>
      <c r="O78" s="296" t="s">
        <v>749</v>
      </c>
      <c r="P78" s="285" t="s">
        <v>902</v>
      </c>
      <c r="Q78" s="285" t="s">
        <v>869</v>
      </c>
      <c r="R78" s="285" t="s">
        <v>869</v>
      </c>
      <c r="S78" s="285" t="s">
        <v>869</v>
      </c>
      <c r="T78" s="285" t="s">
        <v>869</v>
      </c>
      <c r="U78" s="47" t="s">
        <v>749</v>
      </c>
      <c r="V78" s="47" t="s">
        <v>749</v>
      </c>
      <c r="W78" s="47" t="s">
        <v>749</v>
      </c>
      <c r="X78" s="47" t="s">
        <v>749</v>
      </c>
      <c r="Y78" s="47" t="s">
        <v>749</v>
      </c>
      <c r="Z78" s="47" t="s">
        <v>749</v>
      </c>
      <c r="AA78" s="285">
        <v>0.4</v>
      </c>
      <c r="AB78" s="285">
        <v>0.4</v>
      </c>
      <c r="AC78" s="226" t="s">
        <v>752</v>
      </c>
      <c r="AD78" s="225" t="s">
        <v>749</v>
      </c>
      <c r="AE78" s="225" t="s">
        <v>751</v>
      </c>
    </row>
    <row r="79" spans="1:31" ht="63">
      <c r="A79" s="29" t="s">
        <v>756</v>
      </c>
      <c r="B79" s="277" t="s">
        <v>713</v>
      </c>
      <c r="C79" s="52" t="s">
        <v>804</v>
      </c>
      <c r="D79" s="285" t="s">
        <v>869</v>
      </c>
      <c r="E79" s="286" t="s">
        <v>868</v>
      </c>
      <c r="F79" s="285" t="s">
        <v>869</v>
      </c>
      <c r="G79" s="285">
        <v>2016</v>
      </c>
      <c r="L79" s="296" t="s">
        <v>751</v>
      </c>
      <c r="M79" s="296" t="s">
        <v>751</v>
      </c>
      <c r="N79" s="296" t="s">
        <v>749</v>
      </c>
      <c r="O79" s="296" t="s">
        <v>749</v>
      </c>
      <c r="P79" s="285" t="s">
        <v>903</v>
      </c>
      <c r="Q79" s="285" t="s">
        <v>869</v>
      </c>
      <c r="R79" s="285" t="s">
        <v>869</v>
      </c>
      <c r="S79" s="285" t="s">
        <v>869</v>
      </c>
      <c r="T79" s="285" t="s">
        <v>869</v>
      </c>
      <c r="U79" s="47" t="s">
        <v>749</v>
      </c>
      <c r="V79" s="47" t="s">
        <v>749</v>
      </c>
      <c r="W79" s="47" t="s">
        <v>749</v>
      </c>
      <c r="X79" s="47" t="s">
        <v>749</v>
      </c>
      <c r="Y79" s="47" t="s">
        <v>749</v>
      </c>
      <c r="Z79" s="47" t="s">
        <v>749</v>
      </c>
      <c r="AA79" s="285">
        <v>0.4</v>
      </c>
      <c r="AB79" s="285">
        <v>0.4</v>
      </c>
      <c r="AC79" s="226" t="s">
        <v>752</v>
      </c>
      <c r="AD79" s="225" t="s">
        <v>749</v>
      </c>
      <c r="AE79" s="225" t="s">
        <v>751</v>
      </c>
    </row>
    <row r="80" spans="1:31" ht="63">
      <c r="A80" s="29" t="s">
        <v>757</v>
      </c>
      <c r="B80" s="277" t="s">
        <v>714</v>
      </c>
      <c r="C80" s="52" t="s">
        <v>805</v>
      </c>
      <c r="D80" s="285" t="s">
        <v>869</v>
      </c>
      <c r="E80" s="286" t="s">
        <v>868</v>
      </c>
      <c r="F80" s="285" t="s">
        <v>869</v>
      </c>
      <c r="G80" s="285">
        <v>2016</v>
      </c>
      <c r="L80" s="296" t="s">
        <v>751</v>
      </c>
      <c r="M80" s="296" t="s">
        <v>751</v>
      </c>
      <c r="N80" s="296" t="s">
        <v>749</v>
      </c>
      <c r="O80" s="296" t="s">
        <v>749</v>
      </c>
      <c r="P80" s="285" t="s">
        <v>903</v>
      </c>
      <c r="Q80" s="285" t="s">
        <v>869</v>
      </c>
      <c r="R80" s="285" t="s">
        <v>869</v>
      </c>
      <c r="S80" s="285" t="s">
        <v>869</v>
      </c>
      <c r="T80" s="285" t="s">
        <v>869</v>
      </c>
      <c r="U80" s="47" t="s">
        <v>749</v>
      </c>
      <c r="V80" s="47" t="s">
        <v>749</v>
      </c>
      <c r="W80" s="47" t="s">
        <v>749</v>
      </c>
      <c r="X80" s="47" t="s">
        <v>749</v>
      </c>
      <c r="Y80" s="47" t="s">
        <v>749</v>
      </c>
      <c r="Z80" s="47" t="s">
        <v>749</v>
      </c>
      <c r="AA80" s="285">
        <v>0.4</v>
      </c>
      <c r="AB80" s="285">
        <v>0.4</v>
      </c>
      <c r="AC80" s="226" t="s">
        <v>752</v>
      </c>
      <c r="AD80" s="225" t="s">
        <v>749</v>
      </c>
      <c r="AE80" s="225" t="s">
        <v>751</v>
      </c>
    </row>
    <row r="81" spans="1:31" ht="48.75">
      <c r="A81" s="29" t="s">
        <v>758</v>
      </c>
      <c r="B81" s="277" t="s">
        <v>715</v>
      </c>
      <c r="C81" s="52" t="s">
        <v>806</v>
      </c>
      <c r="D81" s="285" t="s">
        <v>869</v>
      </c>
      <c r="E81" s="286" t="s">
        <v>868</v>
      </c>
      <c r="F81" s="285" t="s">
        <v>869</v>
      </c>
      <c r="G81" s="285">
        <v>2016</v>
      </c>
      <c r="L81" s="296" t="s">
        <v>751</v>
      </c>
      <c r="M81" s="296" t="s">
        <v>751</v>
      </c>
      <c r="N81" s="296" t="s">
        <v>749</v>
      </c>
      <c r="O81" s="296" t="s">
        <v>749</v>
      </c>
      <c r="P81" s="285" t="s">
        <v>904</v>
      </c>
      <c r="Q81" s="285" t="s">
        <v>869</v>
      </c>
      <c r="R81" s="285" t="s">
        <v>869</v>
      </c>
      <c r="S81" s="285" t="s">
        <v>869</v>
      </c>
      <c r="T81" s="285" t="s">
        <v>869</v>
      </c>
      <c r="U81" s="47" t="s">
        <v>749</v>
      </c>
      <c r="V81" s="47" t="s">
        <v>749</v>
      </c>
      <c r="W81" s="47" t="s">
        <v>749</v>
      </c>
      <c r="X81" s="47" t="s">
        <v>749</v>
      </c>
      <c r="Y81" s="47" t="s">
        <v>749</v>
      </c>
      <c r="Z81" s="47" t="s">
        <v>749</v>
      </c>
      <c r="AA81" s="285">
        <v>0.4</v>
      </c>
      <c r="AB81" s="285">
        <v>0.4</v>
      </c>
      <c r="AC81" s="226" t="s">
        <v>752</v>
      </c>
      <c r="AD81" s="225" t="s">
        <v>749</v>
      </c>
      <c r="AE81" s="225" t="s">
        <v>751</v>
      </c>
    </row>
    <row r="82" spans="1:31" ht="48.75">
      <c r="A82" s="29" t="s">
        <v>759</v>
      </c>
      <c r="B82" s="277" t="s">
        <v>716</v>
      </c>
      <c r="C82" s="52" t="s">
        <v>807</v>
      </c>
      <c r="D82" s="285" t="s">
        <v>869</v>
      </c>
      <c r="E82" s="286" t="s">
        <v>868</v>
      </c>
      <c r="F82" s="285" t="s">
        <v>869</v>
      </c>
      <c r="G82" s="285">
        <v>2016</v>
      </c>
      <c r="L82" s="296" t="s">
        <v>751</v>
      </c>
      <c r="M82" s="296" t="s">
        <v>751</v>
      </c>
      <c r="N82" s="296" t="s">
        <v>749</v>
      </c>
      <c r="O82" s="296" t="s">
        <v>749</v>
      </c>
      <c r="P82" s="285" t="s">
        <v>904</v>
      </c>
      <c r="Q82" s="285" t="s">
        <v>869</v>
      </c>
      <c r="R82" s="285" t="s">
        <v>869</v>
      </c>
      <c r="S82" s="285" t="s">
        <v>869</v>
      </c>
      <c r="T82" s="285" t="s">
        <v>869</v>
      </c>
      <c r="U82" s="47" t="s">
        <v>749</v>
      </c>
      <c r="V82" s="47" t="s">
        <v>749</v>
      </c>
      <c r="W82" s="47" t="s">
        <v>749</v>
      </c>
      <c r="X82" s="47" t="s">
        <v>749</v>
      </c>
      <c r="Y82" s="47" t="s">
        <v>749</v>
      </c>
      <c r="Z82" s="47" t="s">
        <v>749</v>
      </c>
      <c r="AA82" s="285">
        <v>0.4</v>
      </c>
      <c r="AB82" s="285">
        <v>0.4</v>
      </c>
      <c r="AC82" s="226" t="s">
        <v>752</v>
      </c>
      <c r="AD82" s="225" t="s">
        <v>749</v>
      </c>
      <c r="AE82" s="225" t="s">
        <v>751</v>
      </c>
    </row>
    <row r="83" spans="1:31" ht="48.75">
      <c r="A83" s="29" t="s">
        <v>760</v>
      </c>
      <c r="B83" s="277" t="s">
        <v>717</v>
      </c>
      <c r="C83" s="52" t="s">
        <v>808</v>
      </c>
      <c r="D83" s="285" t="s">
        <v>869</v>
      </c>
      <c r="E83" s="286" t="s">
        <v>868</v>
      </c>
      <c r="F83" s="285" t="s">
        <v>869</v>
      </c>
      <c r="G83" s="285">
        <v>2016</v>
      </c>
      <c r="L83" s="296" t="s">
        <v>751</v>
      </c>
      <c r="M83" s="296" t="s">
        <v>751</v>
      </c>
      <c r="N83" s="296" t="s">
        <v>749</v>
      </c>
      <c r="O83" s="296" t="s">
        <v>749</v>
      </c>
      <c r="P83" s="285" t="s">
        <v>905</v>
      </c>
      <c r="Q83" s="285" t="s">
        <v>869</v>
      </c>
      <c r="R83" s="285" t="s">
        <v>869</v>
      </c>
      <c r="S83" s="285" t="s">
        <v>869</v>
      </c>
      <c r="T83" s="285" t="s">
        <v>869</v>
      </c>
      <c r="U83" s="47" t="s">
        <v>749</v>
      </c>
      <c r="V83" s="47" t="s">
        <v>749</v>
      </c>
      <c r="W83" s="47" t="s">
        <v>749</v>
      </c>
      <c r="X83" s="47" t="s">
        <v>749</v>
      </c>
      <c r="Y83" s="47" t="s">
        <v>749</v>
      </c>
      <c r="Z83" s="47" t="s">
        <v>749</v>
      </c>
      <c r="AA83" s="285">
        <v>0.4</v>
      </c>
      <c r="AB83" s="285">
        <v>0.4</v>
      </c>
      <c r="AC83" s="226" t="s">
        <v>752</v>
      </c>
      <c r="AD83" s="225" t="s">
        <v>749</v>
      </c>
      <c r="AE83" s="225" t="s">
        <v>751</v>
      </c>
    </row>
    <row r="84" spans="1:31" ht="48.75">
      <c r="A84" s="29" t="s">
        <v>761</v>
      </c>
      <c r="B84" s="277" t="s">
        <v>718</v>
      </c>
      <c r="C84" s="52" t="s">
        <v>809</v>
      </c>
      <c r="D84" s="285" t="s">
        <v>869</v>
      </c>
      <c r="E84" s="286" t="s">
        <v>868</v>
      </c>
      <c r="F84" s="285" t="s">
        <v>869</v>
      </c>
      <c r="G84" s="285">
        <v>2016</v>
      </c>
      <c r="L84" s="296" t="s">
        <v>751</v>
      </c>
      <c r="M84" s="296" t="s">
        <v>751</v>
      </c>
      <c r="N84" s="296" t="s">
        <v>749</v>
      </c>
      <c r="O84" s="296" t="s">
        <v>749</v>
      </c>
      <c r="P84" s="285" t="s">
        <v>906</v>
      </c>
      <c r="Q84" s="285" t="s">
        <v>869</v>
      </c>
      <c r="R84" s="285" t="s">
        <v>869</v>
      </c>
      <c r="S84" s="285" t="s">
        <v>869</v>
      </c>
      <c r="T84" s="285" t="s">
        <v>869</v>
      </c>
      <c r="U84" s="47" t="s">
        <v>749</v>
      </c>
      <c r="V84" s="47" t="s">
        <v>749</v>
      </c>
      <c r="W84" s="47" t="s">
        <v>749</v>
      </c>
      <c r="X84" s="47" t="s">
        <v>749</v>
      </c>
      <c r="Y84" s="47" t="s">
        <v>749</v>
      </c>
      <c r="Z84" s="47" t="s">
        <v>749</v>
      </c>
      <c r="AA84" s="285">
        <v>0.4</v>
      </c>
      <c r="AB84" s="285">
        <v>0.4</v>
      </c>
      <c r="AC84" s="226" t="s">
        <v>752</v>
      </c>
      <c r="AD84" s="225" t="s">
        <v>749</v>
      </c>
      <c r="AE84" s="225" t="s">
        <v>751</v>
      </c>
    </row>
    <row r="85" spans="1:31" ht="48.75">
      <c r="A85" s="29" t="s">
        <v>762</v>
      </c>
      <c r="B85" s="277" t="s">
        <v>719</v>
      </c>
      <c r="C85" s="52" t="s">
        <v>810</v>
      </c>
      <c r="D85" s="285" t="s">
        <v>869</v>
      </c>
      <c r="E85" s="286" t="s">
        <v>868</v>
      </c>
      <c r="F85" s="285" t="s">
        <v>869</v>
      </c>
      <c r="G85" s="285">
        <v>2016</v>
      </c>
      <c r="L85" s="296" t="s">
        <v>751</v>
      </c>
      <c r="M85" s="296" t="s">
        <v>751</v>
      </c>
      <c r="N85" s="296" t="s">
        <v>749</v>
      </c>
      <c r="O85" s="296" t="s">
        <v>749</v>
      </c>
      <c r="P85" s="285" t="s">
        <v>907</v>
      </c>
      <c r="Q85" s="285" t="s">
        <v>869</v>
      </c>
      <c r="R85" s="285" t="s">
        <v>869</v>
      </c>
      <c r="S85" s="285" t="s">
        <v>869</v>
      </c>
      <c r="T85" s="285" t="s">
        <v>869</v>
      </c>
      <c r="U85" s="47" t="s">
        <v>749</v>
      </c>
      <c r="V85" s="47" t="s">
        <v>749</v>
      </c>
      <c r="W85" s="47" t="s">
        <v>749</v>
      </c>
      <c r="X85" s="47" t="s">
        <v>749</v>
      </c>
      <c r="Y85" s="47" t="s">
        <v>749</v>
      </c>
      <c r="Z85" s="47" t="s">
        <v>749</v>
      </c>
      <c r="AA85" s="285">
        <v>0.4</v>
      </c>
      <c r="AB85" s="285">
        <v>0.4</v>
      </c>
      <c r="AC85" s="226" t="s">
        <v>752</v>
      </c>
      <c r="AD85" s="225" t="s">
        <v>749</v>
      </c>
      <c r="AE85" s="225" t="s">
        <v>751</v>
      </c>
    </row>
  </sheetData>
  <mergeCells count="33">
    <mergeCell ref="A4:N4"/>
    <mergeCell ref="A10:AC10"/>
    <mergeCell ref="AA11:AB12"/>
    <mergeCell ref="O11:O13"/>
    <mergeCell ref="Y12:Z12"/>
    <mergeCell ref="A5:N5"/>
    <mergeCell ref="A7:N7"/>
    <mergeCell ref="A6:N6"/>
    <mergeCell ref="F11:F13"/>
    <mergeCell ref="D11:D13"/>
    <mergeCell ref="W12:X12"/>
    <mergeCell ref="I12:I13"/>
    <mergeCell ref="J12:J13"/>
    <mergeCell ref="H11:K11"/>
    <mergeCell ref="K12:K13"/>
    <mergeCell ref="A8:N8"/>
    <mergeCell ref="AD11:AE12"/>
    <mergeCell ref="AC11:AC13"/>
    <mergeCell ref="U11:Z11"/>
    <mergeCell ref="T11:T13"/>
    <mergeCell ref="P11:P13"/>
    <mergeCell ref="S11:S13"/>
    <mergeCell ref="U12:V12"/>
    <mergeCell ref="Q11:R12"/>
    <mergeCell ref="A9:N9"/>
    <mergeCell ref="A11:A13"/>
    <mergeCell ref="B11:B13"/>
    <mergeCell ref="C11:C13"/>
    <mergeCell ref="E11:E13"/>
    <mergeCell ref="H12:H13"/>
    <mergeCell ref="L11:M12"/>
    <mergeCell ref="G11:G13"/>
    <mergeCell ref="N11:N13"/>
  </mergeCells>
  <pageMargins left="0.70866141732283472" right="0.70866141732283472" top="0.74803149606299213" bottom="0.74803149606299213" header="0.31496062992125984" footer="0.31496062992125984"/>
  <pageSetup paperSize="8" scale="11" fitToWidth="2" orientation="landscape" r:id="rId1"/>
  <headerFooter differentFirst="1">
    <oddHeader>&amp;C&amp;P</oddHeader>
  </headerFooter>
</worksheet>
</file>

<file path=xl/worksheets/sheet19.xml><?xml version="1.0" encoding="utf-8"?>
<worksheet xmlns="http://schemas.openxmlformats.org/spreadsheetml/2006/main" xmlns:r="http://schemas.openxmlformats.org/officeDocument/2006/relationships">
  <sheetPr>
    <tabColor rgb="FF00B050"/>
    <pageSetUpPr fitToPage="1"/>
  </sheetPr>
  <dimension ref="A1:AE87"/>
  <sheetViews>
    <sheetView view="pageBreakPreview" zoomScale="60" zoomScaleNormal="100" workbookViewId="0">
      <selection activeCell="H12" sqref="H12"/>
    </sheetView>
  </sheetViews>
  <sheetFormatPr defaultColWidth="16.875" defaultRowHeight="15"/>
  <cols>
    <col min="1" max="1" width="9.875" style="6" customWidth="1"/>
    <col min="2" max="2" width="31.75" style="7" customWidth="1"/>
    <col min="3" max="3" width="14" style="7" customWidth="1"/>
    <col min="4" max="4" width="20.125" style="7" customWidth="1"/>
    <col min="5" max="5" width="17.875" style="7" customWidth="1"/>
    <col min="6" max="6" width="31.125" style="7" customWidth="1"/>
    <col min="7" max="7" width="29.125" style="7" customWidth="1"/>
    <col min="8" max="8" width="32" style="7" customWidth="1"/>
    <col min="9" max="9" width="32.375" style="7" customWidth="1"/>
    <col min="10" max="10" width="21.125" style="9" customWidth="1"/>
    <col min="11" max="11" width="23.875" style="9" customWidth="1"/>
    <col min="12" max="12" width="6.625" style="7" customWidth="1"/>
    <col min="13" max="13" width="8.125" style="7" customWidth="1"/>
    <col min="14" max="14" width="12.125" style="7" customWidth="1"/>
    <col min="15" max="243" width="9" style="6" customWidth="1"/>
    <col min="244" max="244" width="3.875" style="6" bestFit="1" customWidth="1"/>
    <col min="245" max="245" width="16" style="6" bestFit="1" customWidth="1"/>
    <col min="246" max="246" width="16.625" style="6" bestFit="1" customWidth="1"/>
    <col min="247" max="247" width="13.5" style="6" bestFit="1" customWidth="1"/>
    <col min="248" max="249" width="10.875" style="6" bestFit="1" customWidth="1"/>
    <col min="250" max="250" width="6.25" style="6" bestFit="1" customWidth="1"/>
    <col min="251" max="251" width="8.875" style="6" bestFit="1" customWidth="1"/>
    <col min="252" max="252" width="13.875" style="6" bestFit="1" customWidth="1"/>
    <col min="253" max="253" width="13.25" style="6" bestFit="1" customWidth="1"/>
    <col min="254" max="254" width="16" style="6" bestFit="1" customWidth="1"/>
    <col min="255" max="255" width="11.625" style="6" bestFit="1" customWidth="1"/>
    <col min="256" max="16384" width="16.875" style="6"/>
  </cols>
  <sheetData>
    <row r="1" spans="1:31" ht="18.75">
      <c r="K1" s="25" t="s">
        <v>348</v>
      </c>
    </row>
    <row r="2" spans="1:31" ht="18.75">
      <c r="K2" s="15" t="s">
        <v>1</v>
      </c>
    </row>
    <row r="3" spans="1:31" ht="18.75">
      <c r="K3" s="15" t="s">
        <v>259</v>
      </c>
    </row>
    <row r="4" spans="1:31" s="101" customFormat="1" ht="16.5">
      <c r="A4" s="468" t="s">
        <v>466</v>
      </c>
      <c r="B4" s="468"/>
      <c r="C4" s="468"/>
      <c r="D4" s="468"/>
      <c r="E4" s="468"/>
      <c r="F4" s="468"/>
      <c r="G4" s="468"/>
      <c r="H4" s="468"/>
      <c r="I4" s="468"/>
      <c r="J4" s="468"/>
      <c r="K4" s="468"/>
      <c r="L4" s="7"/>
      <c r="M4" s="7"/>
      <c r="N4" s="7"/>
    </row>
    <row r="5" spans="1:31">
      <c r="B5" s="6"/>
      <c r="C5" s="6"/>
      <c r="D5" s="6"/>
      <c r="E5" s="6"/>
      <c r="F5" s="6"/>
      <c r="G5" s="6"/>
      <c r="H5" s="6"/>
      <c r="I5" s="6"/>
      <c r="J5" s="6"/>
      <c r="K5" s="6"/>
      <c r="L5" s="8"/>
      <c r="M5" s="8"/>
    </row>
    <row r="6" spans="1:31" s="87" customFormat="1" ht="15.75">
      <c r="A6" s="460" t="s">
        <v>172</v>
      </c>
      <c r="B6" s="460"/>
      <c r="C6" s="460"/>
      <c r="D6" s="460"/>
      <c r="E6" s="460"/>
      <c r="F6" s="460"/>
      <c r="G6" s="460"/>
      <c r="H6" s="460"/>
      <c r="I6" s="460"/>
      <c r="J6" s="460"/>
      <c r="K6" s="460"/>
      <c r="L6" s="96"/>
      <c r="M6" s="96"/>
      <c r="N6" s="96"/>
      <c r="O6" s="96"/>
      <c r="P6" s="96"/>
      <c r="Q6" s="96"/>
      <c r="R6" s="96"/>
      <c r="S6" s="96"/>
      <c r="T6" s="96"/>
      <c r="U6" s="96"/>
      <c r="V6" s="96"/>
      <c r="W6" s="96"/>
      <c r="X6" s="96"/>
      <c r="Y6" s="96"/>
      <c r="Z6" s="96"/>
      <c r="AA6" s="96"/>
      <c r="AB6" s="96"/>
      <c r="AC6" s="96"/>
      <c r="AD6" s="96"/>
      <c r="AE6" s="96"/>
    </row>
    <row r="7" spans="1:31" s="87" customFormat="1" ht="15.75">
      <c r="A7" s="395" t="s">
        <v>324</v>
      </c>
      <c r="B7" s="395"/>
      <c r="C7" s="395"/>
      <c r="D7" s="395"/>
      <c r="E7" s="395"/>
      <c r="F7" s="395"/>
      <c r="G7" s="395"/>
      <c r="H7" s="395"/>
      <c r="I7" s="395"/>
      <c r="J7" s="395"/>
      <c r="K7" s="395"/>
      <c r="L7" s="90"/>
      <c r="M7" s="90"/>
      <c r="N7" s="90"/>
      <c r="O7" s="90"/>
      <c r="P7" s="90"/>
      <c r="Q7" s="90"/>
      <c r="R7" s="90"/>
      <c r="S7" s="90"/>
      <c r="T7" s="90"/>
      <c r="U7" s="90"/>
      <c r="V7" s="90"/>
      <c r="W7" s="90"/>
      <c r="X7" s="90"/>
      <c r="Y7" s="90"/>
      <c r="Z7" s="90"/>
      <c r="AA7" s="90"/>
      <c r="AB7" s="90"/>
      <c r="AC7" s="90"/>
      <c r="AD7" s="90"/>
      <c r="AE7" s="90"/>
    </row>
    <row r="8" spans="1:31" s="87" customFormat="1" ht="16.5">
      <c r="A8" s="101"/>
      <c r="B8" s="101"/>
      <c r="C8" s="101"/>
      <c r="D8" s="101"/>
      <c r="E8" s="101"/>
      <c r="F8" s="101"/>
      <c r="G8" s="101"/>
      <c r="H8" s="101"/>
      <c r="I8" s="101"/>
      <c r="J8" s="101"/>
      <c r="K8" s="101"/>
      <c r="L8" s="11"/>
      <c r="M8" s="11"/>
      <c r="N8" s="11"/>
      <c r="O8" s="11"/>
      <c r="P8" s="11"/>
      <c r="Q8" s="11"/>
      <c r="R8" s="11"/>
      <c r="S8" s="11"/>
      <c r="T8" s="11"/>
      <c r="U8" s="11"/>
      <c r="V8" s="11"/>
      <c r="W8" s="11"/>
      <c r="X8" s="11"/>
      <c r="Y8" s="11"/>
      <c r="Z8" s="11"/>
      <c r="AA8" s="11"/>
      <c r="AB8" s="11"/>
      <c r="AC8" s="11"/>
      <c r="AD8" s="11"/>
      <c r="AE8" s="11"/>
    </row>
    <row r="9" spans="1:31" ht="15.75">
      <c r="A9" s="378" t="s">
        <v>53</v>
      </c>
      <c r="B9" s="378"/>
      <c r="C9" s="378"/>
      <c r="D9" s="378"/>
      <c r="E9" s="378"/>
      <c r="F9" s="378"/>
      <c r="G9" s="378"/>
      <c r="H9" s="378"/>
      <c r="I9" s="378"/>
      <c r="J9" s="378"/>
      <c r="K9" s="378"/>
      <c r="L9" s="8"/>
      <c r="M9" s="8"/>
    </row>
    <row r="10" spans="1:31">
      <c r="A10" s="17"/>
      <c r="B10" s="10"/>
      <c r="C10" s="10"/>
      <c r="D10" s="10"/>
      <c r="E10" s="10"/>
      <c r="F10" s="10"/>
      <c r="G10" s="10"/>
      <c r="H10" s="10"/>
      <c r="I10" s="10"/>
      <c r="L10" s="8"/>
      <c r="M10" s="8"/>
    </row>
    <row r="11" spans="1:31" s="9" customFormat="1" ht="81.75" customHeight="1">
      <c r="A11" s="469" t="s">
        <v>173</v>
      </c>
      <c r="B11" s="469" t="s">
        <v>31</v>
      </c>
      <c r="C11" s="469" t="s">
        <v>4</v>
      </c>
      <c r="D11" s="469" t="s">
        <v>376</v>
      </c>
      <c r="E11" s="465" t="s">
        <v>377</v>
      </c>
      <c r="F11" s="524" t="s">
        <v>484</v>
      </c>
      <c r="G11" s="477" t="s">
        <v>474</v>
      </c>
      <c r="H11" s="477"/>
      <c r="I11" s="469" t="s">
        <v>72</v>
      </c>
      <c r="J11" s="374" t="s">
        <v>75</v>
      </c>
      <c r="K11" s="374"/>
      <c r="L11" s="7"/>
      <c r="M11" s="7"/>
      <c r="N11" s="7"/>
      <c r="O11" s="6"/>
      <c r="P11" s="6"/>
      <c r="Q11" s="6"/>
      <c r="R11" s="6"/>
      <c r="S11" s="6"/>
      <c r="T11" s="6"/>
      <c r="U11" s="6"/>
      <c r="V11" s="6"/>
      <c r="W11" s="6"/>
      <c r="X11" s="6"/>
    </row>
    <row r="12" spans="1:31" s="9" customFormat="1" ht="296.25" customHeight="1">
      <c r="A12" s="470"/>
      <c r="B12" s="470"/>
      <c r="C12" s="470"/>
      <c r="D12" s="470"/>
      <c r="E12" s="465"/>
      <c r="F12" s="525"/>
      <c r="G12" s="119" t="s">
        <v>464</v>
      </c>
      <c r="H12" s="119" t="s">
        <v>621</v>
      </c>
      <c r="I12" s="470"/>
      <c r="J12" s="122" t="s">
        <v>127</v>
      </c>
      <c r="K12" s="122" t="s">
        <v>128</v>
      </c>
      <c r="L12" s="7"/>
      <c r="M12" s="7"/>
      <c r="N12" s="7"/>
      <c r="O12" s="6"/>
      <c r="Q12" s="6"/>
      <c r="R12" s="6"/>
      <c r="S12" s="6"/>
      <c r="T12" s="6"/>
      <c r="U12" s="6"/>
      <c r="V12" s="6"/>
      <c r="W12" s="6"/>
      <c r="X12" s="6"/>
    </row>
    <row r="13" spans="1:31" s="9" customFormat="1" ht="15" customHeight="1">
      <c r="A13" s="47">
        <v>1</v>
      </c>
      <c r="B13" s="47">
        <v>2</v>
      </c>
      <c r="C13" s="47">
        <v>3</v>
      </c>
      <c r="D13" s="47">
        <v>4</v>
      </c>
      <c r="E13" s="47">
        <v>5</v>
      </c>
      <c r="F13" s="47">
        <v>6</v>
      </c>
      <c r="G13" s="47">
        <v>7</v>
      </c>
      <c r="H13" s="47">
        <v>8</v>
      </c>
      <c r="I13" s="47">
        <v>9</v>
      </c>
      <c r="J13" s="47">
        <v>10</v>
      </c>
      <c r="K13" s="47">
        <v>11</v>
      </c>
      <c r="L13" s="7"/>
      <c r="M13" s="7"/>
      <c r="N13" s="7"/>
      <c r="O13" s="6"/>
      <c r="P13" s="6"/>
      <c r="Q13" s="6"/>
      <c r="R13" s="6"/>
      <c r="S13" s="6"/>
      <c r="T13" s="6"/>
      <c r="U13" s="6"/>
      <c r="V13" s="6"/>
      <c r="W13" s="6"/>
      <c r="X13" s="6"/>
    </row>
    <row r="14" spans="1:31" ht="15.75">
      <c r="A14" s="172"/>
      <c r="B14" s="271" t="s">
        <v>642</v>
      </c>
      <c r="C14" s="172"/>
      <c r="D14" s="222" t="str">
        <f>'3'!F18</f>
        <v>нд</v>
      </c>
      <c r="E14" s="222" t="s">
        <v>586</v>
      </c>
      <c r="F14" s="222" t="s">
        <v>586</v>
      </c>
      <c r="G14" s="222" t="s">
        <v>586</v>
      </c>
      <c r="H14" s="222" t="s">
        <v>586</v>
      </c>
      <c r="I14" s="222" t="s">
        <v>586</v>
      </c>
      <c r="J14" s="222" t="s">
        <v>586</v>
      </c>
      <c r="K14" s="222" t="s">
        <v>586</v>
      </c>
    </row>
    <row r="15" spans="1:31" ht="47.25">
      <c r="A15" s="176" t="s">
        <v>504</v>
      </c>
      <c r="B15" s="177" t="s">
        <v>681</v>
      </c>
      <c r="C15" s="234"/>
      <c r="D15" s="222" t="str">
        <f>'3'!F19</f>
        <v>нд</v>
      </c>
      <c r="E15" s="222" t="s">
        <v>586</v>
      </c>
      <c r="F15" s="222" t="s">
        <v>586</v>
      </c>
      <c r="G15" s="222" t="s">
        <v>586</v>
      </c>
      <c r="H15" s="222" t="s">
        <v>586</v>
      </c>
      <c r="I15" s="222" t="s">
        <v>586</v>
      </c>
      <c r="J15" s="222" t="s">
        <v>586</v>
      </c>
      <c r="K15" s="222" t="s">
        <v>586</v>
      </c>
    </row>
    <row r="16" spans="1:31" ht="35.25" customHeight="1">
      <c r="A16" s="176" t="s">
        <v>510</v>
      </c>
      <c r="B16" s="177" t="s">
        <v>682</v>
      </c>
      <c r="C16" s="234"/>
      <c r="D16" s="222" t="str">
        <f>'3'!F20</f>
        <v>нд</v>
      </c>
      <c r="E16" s="222" t="s">
        <v>586</v>
      </c>
      <c r="F16" s="222" t="s">
        <v>586</v>
      </c>
      <c r="G16" s="222" t="s">
        <v>586</v>
      </c>
      <c r="H16" s="222" t="s">
        <v>586</v>
      </c>
      <c r="I16" s="222" t="s">
        <v>586</v>
      </c>
      <c r="J16" s="222" t="s">
        <v>586</v>
      </c>
      <c r="K16" s="222" t="s">
        <v>586</v>
      </c>
      <c r="L16" s="18"/>
      <c r="M16" s="18"/>
      <c r="N16" s="18"/>
      <c r="O16" s="18"/>
      <c r="P16" s="18"/>
      <c r="Q16" s="18"/>
      <c r="R16" s="18"/>
    </row>
    <row r="17" spans="1:11" ht="47.25">
      <c r="A17" s="176" t="s">
        <v>560</v>
      </c>
      <c r="B17" s="177" t="s">
        <v>683</v>
      </c>
      <c r="C17" s="234"/>
      <c r="D17" s="222" t="str">
        <f>'3'!F21</f>
        <v>нд</v>
      </c>
      <c r="E17" s="222" t="s">
        <v>586</v>
      </c>
      <c r="F17" s="222" t="s">
        <v>586</v>
      </c>
      <c r="G17" s="222" t="s">
        <v>586</v>
      </c>
      <c r="H17" s="222" t="s">
        <v>586</v>
      </c>
      <c r="I17" s="222" t="s">
        <v>586</v>
      </c>
      <c r="J17" s="222" t="s">
        <v>586</v>
      </c>
      <c r="K17" s="222" t="s">
        <v>586</v>
      </c>
    </row>
    <row r="18" spans="1:11" ht="47.25">
      <c r="A18" s="69" t="s">
        <v>753</v>
      </c>
      <c r="B18" s="272" t="s">
        <v>688</v>
      </c>
      <c r="C18" s="52" t="s">
        <v>764</v>
      </c>
      <c r="D18" s="222">
        <f>'3'!F22</f>
        <v>2019</v>
      </c>
      <c r="E18" s="222" t="s">
        <v>586</v>
      </c>
      <c r="F18" s="222" t="s">
        <v>586</v>
      </c>
      <c r="G18" s="222" t="s">
        <v>586</v>
      </c>
      <c r="H18" s="222" t="s">
        <v>586</v>
      </c>
      <c r="I18" s="304" t="s">
        <v>749</v>
      </c>
      <c r="J18" s="222" t="s">
        <v>586</v>
      </c>
      <c r="K18" s="222" t="s">
        <v>586</v>
      </c>
    </row>
    <row r="19" spans="1:11" ht="47.25">
      <c r="A19" s="69" t="s">
        <v>754</v>
      </c>
      <c r="B19" s="272" t="s">
        <v>689</v>
      </c>
      <c r="C19" s="52" t="s">
        <v>765</v>
      </c>
      <c r="D19" s="222">
        <f>'3'!F23</f>
        <v>2019</v>
      </c>
      <c r="E19" s="222" t="s">
        <v>586</v>
      </c>
      <c r="F19" s="222" t="s">
        <v>586</v>
      </c>
      <c r="G19" s="222" t="s">
        <v>586</v>
      </c>
      <c r="H19" s="222" t="s">
        <v>586</v>
      </c>
      <c r="I19" s="304" t="s">
        <v>749</v>
      </c>
      <c r="J19" s="222" t="s">
        <v>586</v>
      </c>
      <c r="K19" s="222" t="s">
        <v>586</v>
      </c>
    </row>
    <row r="20" spans="1:11" ht="47.25">
      <c r="A20" s="69" t="s">
        <v>755</v>
      </c>
      <c r="B20" s="272" t="s">
        <v>690</v>
      </c>
      <c r="C20" s="52" t="s">
        <v>766</v>
      </c>
      <c r="D20" s="222">
        <f>'3'!F24</f>
        <v>2019</v>
      </c>
      <c r="E20" s="222" t="s">
        <v>586</v>
      </c>
      <c r="F20" s="222" t="s">
        <v>586</v>
      </c>
      <c r="G20" s="222" t="s">
        <v>586</v>
      </c>
      <c r="H20" s="222" t="s">
        <v>586</v>
      </c>
      <c r="I20" s="304" t="s">
        <v>749</v>
      </c>
      <c r="J20" s="222" t="s">
        <v>586</v>
      </c>
      <c r="K20" s="222" t="s">
        <v>586</v>
      </c>
    </row>
    <row r="21" spans="1:11" ht="47.25">
      <c r="A21" s="69" t="s">
        <v>756</v>
      </c>
      <c r="B21" s="272" t="s">
        <v>691</v>
      </c>
      <c r="C21" s="52" t="s">
        <v>767</v>
      </c>
      <c r="D21" s="222">
        <f>'3'!F25</f>
        <v>2020</v>
      </c>
      <c r="E21" s="222" t="s">
        <v>586</v>
      </c>
      <c r="F21" s="222" t="s">
        <v>586</v>
      </c>
      <c r="G21" s="222" t="s">
        <v>586</v>
      </c>
      <c r="H21" s="222" t="s">
        <v>586</v>
      </c>
      <c r="I21" s="304" t="s">
        <v>749</v>
      </c>
      <c r="J21" s="222" t="s">
        <v>586</v>
      </c>
      <c r="K21" s="222" t="s">
        <v>586</v>
      </c>
    </row>
    <row r="22" spans="1:11" ht="47.25">
      <c r="A22" s="69" t="s">
        <v>757</v>
      </c>
      <c r="B22" s="272" t="s">
        <v>692</v>
      </c>
      <c r="C22" s="52" t="s">
        <v>768</v>
      </c>
      <c r="D22" s="222">
        <f>'3'!F26</f>
        <v>2020</v>
      </c>
      <c r="E22" s="222" t="s">
        <v>586</v>
      </c>
      <c r="F22" s="222" t="s">
        <v>586</v>
      </c>
      <c r="G22" s="222" t="s">
        <v>586</v>
      </c>
      <c r="H22" s="222" t="s">
        <v>586</v>
      </c>
      <c r="I22" s="304" t="s">
        <v>749</v>
      </c>
      <c r="J22" s="222" t="s">
        <v>586</v>
      </c>
      <c r="K22" s="222" t="s">
        <v>586</v>
      </c>
    </row>
    <row r="23" spans="1:11" ht="63">
      <c r="A23" s="69" t="s">
        <v>758</v>
      </c>
      <c r="B23" s="186" t="s">
        <v>693</v>
      </c>
      <c r="C23" s="52" t="s">
        <v>769</v>
      </c>
      <c r="D23" s="222">
        <f>'3'!F27</f>
        <v>2019</v>
      </c>
      <c r="E23" s="222" t="s">
        <v>586</v>
      </c>
      <c r="F23" s="222" t="s">
        <v>586</v>
      </c>
      <c r="G23" s="222" t="s">
        <v>586</v>
      </c>
      <c r="H23" s="222" t="s">
        <v>586</v>
      </c>
      <c r="I23" s="304" t="s">
        <v>749</v>
      </c>
      <c r="J23" s="222" t="s">
        <v>586</v>
      </c>
      <c r="K23" s="222" t="s">
        <v>586</v>
      </c>
    </row>
    <row r="24" spans="1:11" ht="47.25">
      <c r="A24" s="69" t="s">
        <v>759</v>
      </c>
      <c r="B24" s="186" t="s">
        <v>694</v>
      </c>
      <c r="C24" s="52" t="s">
        <v>770</v>
      </c>
      <c r="D24" s="222">
        <f>'3'!F28</f>
        <v>2020</v>
      </c>
      <c r="E24" s="222" t="s">
        <v>586</v>
      </c>
      <c r="F24" s="222" t="s">
        <v>586</v>
      </c>
      <c r="G24" s="222" t="s">
        <v>586</v>
      </c>
      <c r="H24" s="222" t="s">
        <v>586</v>
      </c>
      <c r="I24" s="304" t="s">
        <v>749</v>
      </c>
      <c r="J24" s="222" t="s">
        <v>586</v>
      </c>
      <c r="K24" s="222" t="s">
        <v>586</v>
      </c>
    </row>
    <row r="25" spans="1:11" ht="47.25">
      <c r="A25" s="69" t="s">
        <v>760</v>
      </c>
      <c r="B25" s="186" t="s">
        <v>695</v>
      </c>
      <c r="C25" s="52" t="s">
        <v>771</v>
      </c>
      <c r="D25" s="222">
        <f>'3'!F29</f>
        <v>2019</v>
      </c>
      <c r="E25" s="222" t="s">
        <v>586</v>
      </c>
      <c r="F25" s="222" t="s">
        <v>586</v>
      </c>
      <c r="G25" s="222" t="s">
        <v>586</v>
      </c>
      <c r="H25" s="222" t="s">
        <v>586</v>
      </c>
      <c r="I25" s="304" t="s">
        <v>749</v>
      </c>
      <c r="J25" s="222" t="s">
        <v>586</v>
      </c>
      <c r="K25" s="222" t="s">
        <v>586</v>
      </c>
    </row>
    <row r="26" spans="1:11" ht="47.25">
      <c r="A26" s="69" t="s">
        <v>761</v>
      </c>
      <c r="B26" s="186" t="s">
        <v>696</v>
      </c>
      <c r="C26" s="52" t="s">
        <v>772</v>
      </c>
      <c r="D26" s="222">
        <f>'3'!F30</f>
        <v>2020</v>
      </c>
      <c r="E26" s="222" t="s">
        <v>586</v>
      </c>
      <c r="F26" s="222" t="s">
        <v>586</v>
      </c>
      <c r="G26" s="222" t="s">
        <v>586</v>
      </c>
      <c r="H26" s="222" t="s">
        <v>586</v>
      </c>
      <c r="I26" s="304" t="s">
        <v>749</v>
      </c>
      <c r="J26" s="222" t="s">
        <v>586</v>
      </c>
      <c r="K26" s="222" t="s">
        <v>586</v>
      </c>
    </row>
    <row r="27" spans="1:11" ht="47.25">
      <c r="A27" s="69" t="s">
        <v>762</v>
      </c>
      <c r="B27" s="186" t="s">
        <v>698</v>
      </c>
      <c r="C27" s="52" t="s">
        <v>773</v>
      </c>
      <c r="D27" s="222">
        <f>'3'!F31</f>
        <v>2019</v>
      </c>
      <c r="E27" s="222" t="s">
        <v>586</v>
      </c>
      <c r="F27" s="222" t="s">
        <v>586</v>
      </c>
      <c r="G27" s="222" t="s">
        <v>586</v>
      </c>
      <c r="H27" s="222" t="s">
        <v>586</v>
      </c>
      <c r="I27" s="304" t="s">
        <v>749</v>
      </c>
      <c r="J27" s="222" t="s">
        <v>586</v>
      </c>
      <c r="K27" s="222" t="s">
        <v>586</v>
      </c>
    </row>
    <row r="28" spans="1:11" ht="47.25">
      <c r="A28" s="69" t="s">
        <v>763</v>
      </c>
      <c r="B28" s="186" t="s">
        <v>697</v>
      </c>
      <c r="C28" s="52" t="s">
        <v>774</v>
      </c>
      <c r="D28" s="222">
        <f>'3'!F32</f>
        <v>2019</v>
      </c>
      <c r="E28" s="222" t="s">
        <v>586</v>
      </c>
      <c r="F28" s="222" t="s">
        <v>586</v>
      </c>
      <c r="G28" s="222" t="s">
        <v>586</v>
      </c>
      <c r="H28" s="222" t="s">
        <v>586</v>
      </c>
      <c r="I28" s="304" t="s">
        <v>749</v>
      </c>
      <c r="J28" s="222" t="s">
        <v>586</v>
      </c>
      <c r="K28" s="222" t="s">
        <v>586</v>
      </c>
    </row>
    <row r="29" spans="1:11" ht="47.25">
      <c r="A29" s="176" t="s">
        <v>511</v>
      </c>
      <c r="B29" s="177" t="s">
        <v>685</v>
      </c>
      <c r="C29" s="273"/>
      <c r="D29" s="222" t="str">
        <f>'3'!F33</f>
        <v>нд</v>
      </c>
      <c r="E29" s="222" t="s">
        <v>586</v>
      </c>
      <c r="F29" s="222" t="s">
        <v>586</v>
      </c>
      <c r="G29" s="222" t="s">
        <v>586</v>
      </c>
      <c r="H29" s="222" t="s">
        <v>586</v>
      </c>
      <c r="I29" s="222" t="s">
        <v>586</v>
      </c>
      <c r="J29" s="222" t="s">
        <v>586</v>
      </c>
      <c r="K29" s="222" t="s">
        <v>586</v>
      </c>
    </row>
    <row r="30" spans="1:11" ht="47.25">
      <c r="A30" s="176" t="s">
        <v>567</v>
      </c>
      <c r="B30" s="177" t="s">
        <v>684</v>
      </c>
      <c r="C30" s="273"/>
      <c r="D30" s="222" t="str">
        <f>'3'!F34</f>
        <v>нд</v>
      </c>
      <c r="E30" s="222" t="s">
        <v>586</v>
      </c>
      <c r="F30" s="222" t="s">
        <v>586</v>
      </c>
      <c r="G30" s="222" t="s">
        <v>586</v>
      </c>
      <c r="H30" s="222" t="s">
        <v>586</v>
      </c>
      <c r="I30" s="222" t="s">
        <v>586</v>
      </c>
      <c r="J30" s="222" t="s">
        <v>586</v>
      </c>
      <c r="K30" s="222" t="s">
        <v>586</v>
      </c>
    </row>
    <row r="31" spans="1:11" ht="78.75">
      <c r="A31" s="238" t="s">
        <v>776</v>
      </c>
      <c r="B31" s="239" t="s">
        <v>699</v>
      </c>
      <c r="C31" s="274" t="s">
        <v>775</v>
      </c>
      <c r="D31" s="222">
        <f>'3'!F35</f>
        <v>2018</v>
      </c>
      <c r="E31" s="222" t="s">
        <v>586</v>
      </c>
      <c r="F31" s="222" t="s">
        <v>586</v>
      </c>
      <c r="G31" s="222" t="s">
        <v>586</v>
      </c>
      <c r="H31" s="222" t="s">
        <v>586</v>
      </c>
      <c r="I31" s="222" t="s">
        <v>586</v>
      </c>
      <c r="J31" s="222" t="s">
        <v>586</v>
      </c>
      <c r="K31" s="222" t="s">
        <v>586</v>
      </c>
    </row>
    <row r="32" spans="1:11" ht="15.75">
      <c r="A32" s="174"/>
      <c r="B32" s="191" t="s">
        <v>654</v>
      </c>
      <c r="C32" s="229" t="s">
        <v>586</v>
      </c>
      <c r="D32" s="222" t="str">
        <f>'3'!F36</f>
        <v>нд</v>
      </c>
      <c r="E32" s="222" t="s">
        <v>586</v>
      </c>
      <c r="F32" s="222" t="s">
        <v>586</v>
      </c>
      <c r="G32" s="222" t="s">
        <v>586</v>
      </c>
      <c r="H32" s="222" t="s">
        <v>586</v>
      </c>
      <c r="I32" s="222" t="s">
        <v>586</v>
      </c>
      <c r="J32" s="222" t="s">
        <v>586</v>
      </c>
      <c r="K32" s="222" t="s">
        <v>586</v>
      </c>
    </row>
    <row r="33" spans="1:11" ht="47.25">
      <c r="A33" s="176" t="s">
        <v>504</v>
      </c>
      <c r="B33" s="177" t="s">
        <v>681</v>
      </c>
      <c r="C33" s="229" t="s">
        <v>586</v>
      </c>
      <c r="D33" s="222" t="str">
        <f>'3'!F37</f>
        <v>нд</v>
      </c>
      <c r="E33" s="222" t="s">
        <v>586</v>
      </c>
      <c r="F33" s="222" t="s">
        <v>586</v>
      </c>
      <c r="G33" s="222" t="s">
        <v>586</v>
      </c>
      <c r="H33" s="222" t="s">
        <v>586</v>
      </c>
      <c r="I33" s="222" t="s">
        <v>586</v>
      </c>
      <c r="J33" s="222" t="s">
        <v>586</v>
      </c>
      <c r="K33" s="222" t="s">
        <v>586</v>
      </c>
    </row>
    <row r="34" spans="1:11" ht="78.75">
      <c r="A34" s="176" t="s">
        <v>509</v>
      </c>
      <c r="B34" s="177" t="s">
        <v>686</v>
      </c>
      <c r="C34" s="229" t="s">
        <v>586</v>
      </c>
      <c r="D34" s="222" t="str">
        <f>'3'!F38</f>
        <v>нд</v>
      </c>
      <c r="E34" s="222" t="s">
        <v>586</v>
      </c>
      <c r="F34" s="222" t="s">
        <v>586</v>
      </c>
      <c r="G34" s="222" t="s">
        <v>586</v>
      </c>
      <c r="H34" s="222" t="s">
        <v>586</v>
      </c>
      <c r="I34" s="222" t="s">
        <v>586</v>
      </c>
      <c r="J34" s="222" t="s">
        <v>586</v>
      </c>
      <c r="K34" s="222" t="s">
        <v>586</v>
      </c>
    </row>
    <row r="35" spans="1:11" ht="78.75">
      <c r="A35" s="176" t="s">
        <v>557</v>
      </c>
      <c r="B35" s="177" t="s">
        <v>687</v>
      </c>
      <c r="C35" s="229" t="s">
        <v>586</v>
      </c>
      <c r="D35" s="222" t="str">
        <f>'3'!F39</f>
        <v>нд</v>
      </c>
      <c r="E35" s="222" t="s">
        <v>586</v>
      </c>
      <c r="F35" s="222" t="s">
        <v>586</v>
      </c>
      <c r="G35" s="222" t="s">
        <v>586</v>
      </c>
      <c r="H35" s="222" t="s">
        <v>586</v>
      </c>
      <c r="I35" s="222" t="s">
        <v>586</v>
      </c>
      <c r="J35" s="222" t="s">
        <v>586</v>
      </c>
      <c r="K35" s="222" t="s">
        <v>586</v>
      </c>
    </row>
    <row r="36" spans="1:11" ht="94.5">
      <c r="A36" s="29" t="s">
        <v>777</v>
      </c>
      <c r="B36" s="275" t="s">
        <v>726</v>
      </c>
      <c r="C36" s="52" t="s">
        <v>779</v>
      </c>
      <c r="D36" s="222">
        <f>'3'!F40</f>
        <v>2018</v>
      </c>
      <c r="E36" s="222" t="s">
        <v>586</v>
      </c>
      <c r="F36" s="222" t="s">
        <v>586</v>
      </c>
      <c r="G36" s="222" t="s">
        <v>586</v>
      </c>
      <c r="H36" s="222" t="s">
        <v>586</v>
      </c>
      <c r="I36" s="304" t="s">
        <v>749</v>
      </c>
      <c r="J36" s="222" t="s">
        <v>586</v>
      </c>
      <c r="K36" s="222" t="s">
        <v>586</v>
      </c>
    </row>
    <row r="37" spans="1:11" ht="63">
      <c r="A37" s="29" t="s">
        <v>778</v>
      </c>
      <c r="B37" s="183" t="s">
        <v>727</v>
      </c>
      <c r="C37" s="52" t="s">
        <v>780</v>
      </c>
      <c r="D37" s="222">
        <f>'3'!F41</f>
        <v>2018</v>
      </c>
      <c r="E37" s="222" t="s">
        <v>586</v>
      </c>
      <c r="F37" s="222" t="s">
        <v>586</v>
      </c>
      <c r="G37" s="222" t="s">
        <v>586</v>
      </c>
      <c r="H37" s="222" t="s">
        <v>586</v>
      </c>
      <c r="I37" s="304" t="s">
        <v>749</v>
      </c>
      <c r="J37" s="222" t="s">
        <v>586</v>
      </c>
      <c r="K37" s="222" t="s">
        <v>586</v>
      </c>
    </row>
    <row r="38" spans="1:11" ht="63">
      <c r="A38" s="176" t="s">
        <v>510</v>
      </c>
      <c r="B38" s="177" t="s">
        <v>682</v>
      </c>
      <c r="C38" s="229" t="s">
        <v>586</v>
      </c>
      <c r="D38" s="222" t="str">
        <f>'3'!F42</f>
        <v>нд</v>
      </c>
      <c r="E38" s="222" t="s">
        <v>586</v>
      </c>
      <c r="F38" s="222" t="s">
        <v>586</v>
      </c>
      <c r="G38" s="222" t="s">
        <v>586</v>
      </c>
      <c r="H38" s="222" t="s">
        <v>586</v>
      </c>
      <c r="I38" s="222" t="s">
        <v>586</v>
      </c>
      <c r="J38" s="222" t="s">
        <v>586</v>
      </c>
      <c r="K38" s="222" t="s">
        <v>586</v>
      </c>
    </row>
    <row r="39" spans="1:11" ht="47.25">
      <c r="A39" s="176" t="s">
        <v>560</v>
      </c>
      <c r="B39" s="177" t="s">
        <v>683</v>
      </c>
      <c r="C39" s="229" t="s">
        <v>586</v>
      </c>
      <c r="D39" s="222" t="str">
        <f>'3'!F43</f>
        <v>нд</v>
      </c>
      <c r="E39" s="222" t="s">
        <v>586</v>
      </c>
      <c r="F39" s="222" t="s">
        <v>586</v>
      </c>
      <c r="G39" s="222" t="s">
        <v>586</v>
      </c>
      <c r="H39" s="222" t="s">
        <v>586</v>
      </c>
      <c r="I39" s="222" t="s">
        <v>586</v>
      </c>
      <c r="J39" s="222" t="s">
        <v>586</v>
      </c>
      <c r="K39" s="222" t="s">
        <v>586</v>
      </c>
    </row>
    <row r="40" spans="1:11" ht="47.25">
      <c r="A40" s="29" t="s">
        <v>753</v>
      </c>
      <c r="B40" s="167" t="s">
        <v>700</v>
      </c>
      <c r="C40" s="52" t="s">
        <v>781</v>
      </c>
      <c r="D40" s="222">
        <f>'3'!F44</f>
        <v>2019</v>
      </c>
      <c r="E40" s="222" t="s">
        <v>586</v>
      </c>
      <c r="F40" s="222" t="s">
        <v>586</v>
      </c>
      <c r="G40" s="222" t="s">
        <v>586</v>
      </c>
      <c r="H40" s="222" t="s">
        <v>586</v>
      </c>
      <c r="I40" s="304" t="s">
        <v>749</v>
      </c>
      <c r="J40" s="222" t="s">
        <v>586</v>
      </c>
      <c r="K40" s="222" t="s">
        <v>586</v>
      </c>
    </row>
    <row r="41" spans="1:11" ht="47.25">
      <c r="A41" s="29" t="s">
        <v>754</v>
      </c>
      <c r="B41" s="168" t="s">
        <v>701</v>
      </c>
      <c r="C41" s="52" t="s">
        <v>782</v>
      </c>
      <c r="D41" s="222">
        <f>'3'!F45</f>
        <v>2019</v>
      </c>
      <c r="E41" s="222" t="s">
        <v>586</v>
      </c>
      <c r="F41" s="222" t="s">
        <v>586</v>
      </c>
      <c r="G41" s="222" t="s">
        <v>586</v>
      </c>
      <c r="H41" s="222" t="s">
        <v>586</v>
      </c>
      <c r="I41" s="304" t="s">
        <v>749</v>
      </c>
      <c r="J41" s="222" t="s">
        <v>586</v>
      </c>
      <c r="K41" s="222" t="s">
        <v>586</v>
      </c>
    </row>
    <row r="42" spans="1:11" ht="47.25">
      <c r="A42" s="29" t="s">
        <v>755</v>
      </c>
      <c r="B42" s="168" t="s">
        <v>702</v>
      </c>
      <c r="C42" s="52" t="s">
        <v>783</v>
      </c>
      <c r="D42" s="222">
        <f>'3'!F46</f>
        <v>2019</v>
      </c>
      <c r="E42" s="222" t="s">
        <v>586</v>
      </c>
      <c r="F42" s="222" t="s">
        <v>586</v>
      </c>
      <c r="G42" s="222" t="s">
        <v>586</v>
      </c>
      <c r="H42" s="222" t="s">
        <v>586</v>
      </c>
      <c r="I42" s="304" t="s">
        <v>749</v>
      </c>
      <c r="J42" s="222" t="s">
        <v>586</v>
      </c>
      <c r="K42" s="222" t="s">
        <v>586</v>
      </c>
    </row>
    <row r="43" spans="1:11" ht="15.75">
      <c r="A43" s="174"/>
      <c r="B43" s="276" t="s">
        <v>658</v>
      </c>
      <c r="C43" s="229" t="s">
        <v>586</v>
      </c>
      <c r="D43" s="222" t="str">
        <f>'3'!F47</f>
        <v>нд</v>
      </c>
      <c r="E43" s="222" t="s">
        <v>586</v>
      </c>
      <c r="F43" s="222" t="s">
        <v>586</v>
      </c>
      <c r="G43" s="222" t="s">
        <v>586</v>
      </c>
      <c r="H43" s="222" t="s">
        <v>586</v>
      </c>
      <c r="I43" s="222" t="s">
        <v>586</v>
      </c>
      <c r="J43" s="222" t="s">
        <v>586</v>
      </c>
      <c r="K43" s="222" t="s">
        <v>586</v>
      </c>
    </row>
    <row r="44" spans="1:11" ht="47.25">
      <c r="A44" s="176" t="s">
        <v>504</v>
      </c>
      <c r="B44" s="177" t="s">
        <v>681</v>
      </c>
      <c r="C44" s="229" t="s">
        <v>586</v>
      </c>
      <c r="D44" s="222" t="str">
        <f>'3'!F48</f>
        <v>нд</v>
      </c>
      <c r="E44" s="222" t="s">
        <v>586</v>
      </c>
      <c r="F44" s="222" t="s">
        <v>586</v>
      </c>
      <c r="G44" s="222" t="s">
        <v>586</v>
      </c>
      <c r="H44" s="222" t="s">
        <v>586</v>
      </c>
      <c r="I44" s="222" t="s">
        <v>586</v>
      </c>
      <c r="J44" s="222" t="s">
        <v>586</v>
      </c>
      <c r="K44" s="222" t="s">
        <v>586</v>
      </c>
    </row>
    <row r="45" spans="1:11" ht="78.75">
      <c r="A45" s="176" t="s">
        <v>509</v>
      </c>
      <c r="B45" s="177" t="s">
        <v>686</v>
      </c>
      <c r="C45" s="229" t="s">
        <v>586</v>
      </c>
      <c r="D45" s="222" t="str">
        <f>'3'!F49</f>
        <v>нд</v>
      </c>
      <c r="E45" s="222" t="s">
        <v>586</v>
      </c>
      <c r="F45" s="222" t="s">
        <v>586</v>
      </c>
      <c r="G45" s="222" t="s">
        <v>586</v>
      </c>
      <c r="H45" s="222" t="s">
        <v>586</v>
      </c>
      <c r="I45" s="222" t="s">
        <v>586</v>
      </c>
      <c r="J45" s="222" t="s">
        <v>586</v>
      </c>
      <c r="K45" s="222" t="s">
        <v>586</v>
      </c>
    </row>
    <row r="46" spans="1:11" ht="78.75">
      <c r="A46" s="176" t="s">
        <v>557</v>
      </c>
      <c r="B46" s="177" t="s">
        <v>687</v>
      </c>
      <c r="C46" s="229" t="s">
        <v>586</v>
      </c>
      <c r="D46" s="222" t="str">
        <f>'3'!F50</f>
        <v>нд</v>
      </c>
      <c r="E46" s="222" t="s">
        <v>586</v>
      </c>
      <c r="F46" s="222" t="s">
        <v>586</v>
      </c>
      <c r="G46" s="222" t="s">
        <v>586</v>
      </c>
      <c r="H46" s="222" t="s">
        <v>586</v>
      </c>
      <c r="I46" s="222" t="s">
        <v>586</v>
      </c>
      <c r="J46" s="222" t="s">
        <v>586</v>
      </c>
      <c r="K46" s="222" t="s">
        <v>586</v>
      </c>
    </row>
    <row r="47" spans="1:11" ht="63">
      <c r="A47" s="190" t="s">
        <v>777</v>
      </c>
      <c r="B47" s="275" t="s">
        <v>720</v>
      </c>
      <c r="C47" s="52" t="s">
        <v>784</v>
      </c>
      <c r="D47" s="222">
        <f>'3'!F51</f>
        <v>2018</v>
      </c>
      <c r="E47" s="222" t="s">
        <v>586</v>
      </c>
      <c r="F47" s="222" t="s">
        <v>586</v>
      </c>
      <c r="G47" s="222" t="s">
        <v>586</v>
      </c>
      <c r="H47" s="222" t="s">
        <v>586</v>
      </c>
      <c r="I47" s="304" t="s">
        <v>749</v>
      </c>
      <c r="J47" s="222" t="s">
        <v>586</v>
      </c>
      <c r="K47" s="222" t="s">
        <v>586</v>
      </c>
    </row>
    <row r="48" spans="1:11" ht="63">
      <c r="A48" s="176" t="s">
        <v>510</v>
      </c>
      <c r="B48" s="177" t="s">
        <v>682</v>
      </c>
      <c r="C48" s="229" t="s">
        <v>586</v>
      </c>
      <c r="D48" s="222" t="str">
        <f>'3'!F52</f>
        <v>нд</v>
      </c>
      <c r="E48" s="222" t="s">
        <v>586</v>
      </c>
      <c r="F48" s="222" t="s">
        <v>586</v>
      </c>
      <c r="G48" s="222" t="s">
        <v>586</v>
      </c>
      <c r="H48" s="222" t="s">
        <v>586</v>
      </c>
      <c r="I48" s="222" t="s">
        <v>586</v>
      </c>
      <c r="J48" s="222" t="s">
        <v>586</v>
      </c>
      <c r="K48" s="222" t="s">
        <v>586</v>
      </c>
    </row>
    <row r="49" spans="1:11" ht="47.25">
      <c r="A49" s="176" t="s">
        <v>560</v>
      </c>
      <c r="B49" s="177" t="s">
        <v>683</v>
      </c>
      <c r="C49" s="229" t="s">
        <v>586</v>
      </c>
      <c r="D49" s="222" t="str">
        <f>'3'!F53</f>
        <v>нд</v>
      </c>
      <c r="E49" s="222" t="s">
        <v>586</v>
      </c>
      <c r="F49" s="222" t="s">
        <v>586</v>
      </c>
      <c r="G49" s="222" t="s">
        <v>586</v>
      </c>
      <c r="H49" s="222" t="s">
        <v>586</v>
      </c>
      <c r="I49" s="222" t="s">
        <v>586</v>
      </c>
      <c r="J49" s="222" t="s">
        <v>586</v>
      </c>
      <c r="K49" s="222" t="s">
        <v>586</v>
      </c>
    </row>
    <row r="50" spans="1:11" ht="47.25">
      <c r="A50" s="29" t="s">
        <v>753</v>
      </c>
      <c r="B50" s="272" t="s">
        <v>703</v>
      </c>
      <c r="C50" s="52" t="s">
        <v>785</v>
      </c>
      <c r="D50" s="222">
        <f>'3'!F54</f>
        <v>2019</v>
      </c>
      <c r="E50" s="222" t="s">
        <v>586</v>
      </c>
      <c r="F50" s="222" t="s">
        <v>586</v>
      </c>
      <c r="G50" s="222" t="s">
        <v>586</v>
      </c>
      <c r="H50" s="222" t="s">
        <v>586</v>
      </c>
      <c r="I50" s="304" t="s">
        <v>749</v>
      </c>
      <c r="J50" s="222" t="s">
        <v>586</v>
      </c>
      <c r="K50" s="222" t="s">
        <v>586</v>
      </c>
    </row>
    <row r="51" spans="1:11" ht="63">
      <c r="A51" s="29" t="s">
        <v>754</v>
      </c>
      <c r="B51" s="277" t="s">
        <v>705</v>
      </c>
      <c r="C51" s="52" t="s">
        <v>786</v>
      </c>
      <c r="D51" s="222">
        <f>'3'!F55</f>
        <v>2019</v>
      </c>
      <c r="E51" s="222" t="s">
        <v>586</v>
      </c>
      <c r="F51" s="222" t="s">
        <v>586</v>
      </c>
      <c r="G51" s="222" t="s">
        <v>586</v>
      </c>
      <c r="H51" s="222" t="s">
        <v>586</v>
      </c>
      <c r="I51" s="304" t="s">
        <v>749</v>
      </c>
      <c r="J51" s="222" t="s">
        <v>586</v>
      </c>
      <c r="K51" s="222" t="s">
        <v>586</v>
      </c>
    </row>
    <row r="52" spans="1:11" ht="63">
      <c r="A52" s="29" t="s">
        <v>755</v>
      </c>
      <c r="B52" s="277" t="s">
        <v>704</v>
      </c>
      <c r="C52" s="52" t="s">
        <v>787</v>
      </c>
      <c r="D52" s="222">
        <f>'3'!F56</f>
        <v>2020</v>
      </c>
      <c r="E52" s="222" t="s">
        <v>586</v>
      </c>
      <c r="F52" s="222" t="s">
        <v>586</v>
      </c>
      <c r="G52" s="222" t="s">
        <v>586</v>
      </c>
      <c r="H52" s="222" t="s">
        <v>586</v>
      </c>
      <c r="I52" s="304" t="s">
        <v>749</v>
      </c>
      <c r="J52" s="222" t="s">
        <v>586</v>
      </c>
      <c r="K52" s="222" t="s">
        <v>586</v>
      </c>
    </row>
    <row r="53" spans="1:11" ht="47.25">
      <c r="A53" s="29" t="s">
        <v>756</v>
      </c>
      <c r="B53" s="272" t="s">
        <v>706</v>
      </c>
      <c r="C53" s="52" t="s">
        <v>788</v>
      </c>
      <c r="D53" s="222">
        <f>'3'!F57</f>
        <v>2020</v>
      </c>
      <c r="E53" s="222" t="s">
        <v>586</v>
      </c>
      <c r="F53" s="222" t="s">
        <v>586</v>
      </c>
      <c r="G53" s="222" t="s">
        <v>586</v>
      </c>
      <c r="H53" s="222" t="s">
        <v>586</v>
      </c>
      <c r="I53" s="304" t="s">
        <v>749</v>
      </c>
      <c r="J53" s="222" t="s">
        <v>586</v>
      </c>
      <c r="K53" s="222" t="s">
        <v>586</v>
      </c>
    </row>
    <row r="54" spans="1:11" ht="15.75">
      <c r="A54" s="174"/>
      <c r="B54" s="191" t="s">
        <v>663</v>
      </c>
      <c r="C54" s="229" t="s">
        <v>586</v>
      </c>
      <c r="D54" s="222" t="str">
        <f>'3'!F58</f>
        <v>нд</v>
      </c>
      <c r="E54" s="222" t="s">
        <v>586</v>
      </c>
      <c r="F54" s="222" t="s">
        <v>586</v>
      </c>
      <c r="G54" s="222" t="s">
        <v>586</v>
      </c>
      <c r="H54" s="222" t="s">
        <v>586</v>
      </c>
      <c r="I54" s="222" t="s">
        <v>586</v>
      </c>
      <c r="J54" s="222" t="s">
        <v>586</v>
      </c>
      <c r="K54" s="222" t="s">
        <v>586</v>
      </c>
    </row>
    <row r="55" spans="1:11" ht="47.25">
      <c r="A55" s="176" t="s">
        <v>504</v>
      </c>
      <c r="B55" s="177" t="s">
        <v>681</v>
      </c>
      <c r="C55" s="229" t="s">
        <v>586</v>
      </c>
      <c r="D55" s="222" t="str">
        <f>'3'!F59</f>
        <v>нд</v>
      </c>
      <c r="E55" s="222" t="s">
        <v>586</v>
      </c>
      <c r="F55" s="222" t="s">
        <v>586</v>
      </c>
      <c r="G55" s="222" t="s">
        <v>586</v>
      </c>
      <c r="H55" s="222" t="s">
        <v>586</v>
      </c>
      <c r="I55" s="222" t="s">
        <v>586</v>
      </c>
      <c r="J55" s="222" t="s">
        <v>586</v>
      </c>
      <c r="K55" s="222" t="s">
        <v>586</v>
      </c>
    </row>
    <row r="56" spans="1:11" ht="63">
      <c r="A56" s="176" t="s">
        <v>510</v>
      </c>
      <c r="B56" s="177" t="s">
        <v>682</v>
      </c>
      <c r="C56" s="229" t="s">
        <v>586</v>
      </c>
      <c r="D56" s="222" t="str">
        <f>'3'!F60</f>
        <v>нд</v>
      </c>
      <c r="E56" s="222" t="s">
        <v>586</v>
      </c>
      <c r="F56" s="222" t="s">
        <v>586</v>
      </c>
      <c r="G56" s="222" t="s">
        <v>586</v>
      </c>
      <c r="H56" s="222" t="s">
        <v>586</v>
      </c>
      <c r="I56" s="222" t="s">
        <v>586</v>
      </c>
      <c r="J56" s="222" t="s">
        <v>586</v>
      </c>
      <c r="K56" s="222" t="s">
        <v>586</v>
      </c>
    </row>
    <row r="57" spans="1:11" ht="47.25">
      <c r="A57" s="176" t="s">
        <v>560</v>
      </c>
      <c r="B57" s="177" t="s">
        <v>683</v>
      </c>
      <c r="C57" s="229" t="s">
        <v>586</v>
      </c>
      <c r="D57" s="222" t="str">
        <f>'3'!F61</f>
        <v>нд</v>
      </c>
      <c r="E57" s="222" t="s">
        <v>586</v>
      </c>
      <c r="F57" s="222" t="s">
        <v>586</v>
      </c>
      <c r="G57" s="222" t="s">
        <v>586</v>
      </c>
      <c r="H57" s="222" t="s">
        <v>586</v>
      </c>
      <c r="I57" s="222" t="s">
        <v>586</v>
      </c>
      <c r="J57" s="222" t="s">
        <v>586</v>
      </c>
      <c r="K57" s="222" t="s">
        <v>586</v>
      </c>
    </row>
    <row r="58" spans="1:11" ht="47.25">
      <c r="A58" s="29" t="s">
        <v>753</v>
      </c>
      <c r="B58" s="186" t="s">
        <v>707</v>
      </c>
      <c r="C58" s="52" t="s">
        <v>789</v>
      </c>
      <c r="D58" s="222">
        <f>'3'!F62</f>
        <v>2019</v>
      </c>
      <c r="E58" s="222" t="s">
        <v>586</v>
      </c>
      <c r="F58" s="222" t="s">
        <v>586</v>
      </c>
      <c r="G58" s="222" t="s">
        <v>586</v>
      </c>
      <c r="H58" s="222" t="s">
        <v>586</v>
      </c>
      <c r="I58" s="304" t="s">
        <v>749</v>
      </c>
      <c r="J58" s="222" t="s">
        <v>586</v>
      </c>
      <c r="K58" s="222" t="s">
        <v>586</v>
      </c>
    </row>
    <row r="59" spans="1:11" ht="47.25">
      <c r="A59" s="29" t="s">
        <v>754</v>
      </c>
      <c r="B59" s="186" t="s">
        <v>708</v>
      </c>
      <c r="C59" s="52" t="s">
        <v>790</v>
      </c>
      <c r="D59" s="222">
        <f>'3'!F63</f>
        <v>2019</v>
      </c>
      <c r="E59" s="222" t="s">
        <v>586</v>
      </c>
      <c r="F59" s="222" t="s">
        <v>586</v>
      </c>
      <c r="G59" s="222" t="s">
        <v>586</v>
      </c>
      <c r="H59" s="222" t="s">
        <v>586</v>
      </c>
      <c r="I59" s="304" t="s">
        <v>749</v>
      </c>
      <c r="J59" s="222" t="s">
        <v>586</v>
      </c>
      <c r="K59" s="222" t="s">
        <v>586</v>
      </c>
    </row>
    <row r="60" spans="1:11" ht="47.25">
      <c r="A60" s="176" t="s">
        <v>511</v>
      </c>
      <c r="B60" s="177" t="s">
        <v>685</v>
      </c>
      <c r="C60" s="229" t="s">
        <v>586</v>
      </c>
      <c r="D60" s="222" t="str">
        <f>'3'!F64</f>
        <v>нд</v>
      </c>
      <c r="E60" s="222" t="s">
        <v>586</v>
      </c>
      <c r="F60" s="222" t="s">
        <v>586</v>
      </c>
      <c r="G60" s="222" t="s">
        <v>586</v>
      </c>
      <c r="H60" s="222" t="s">
        <v>586</v>
      </c>
      <c r="I60" s="222" t="s">
        <v>586</v>
      </c>
      <c r="J60" s="222" t="s">
        <v>586</v>
      </c>
      <c r="K60" s="222" t="s">
        <v>586</v>
      </c>
    </row>
    <row r="61" spans="1:11" ht="47.25">
      <c r="A61" s="176" t="s">
        <v>567</v>
      </c>
      <c r="B61" s="177" t="s">
        <v>684</v>
      </c>
      <c r="C61" s="229" t="s">
        <v>586</v>
      </c>
      <c r="D61" s="222" t="str">
        <f>'3'!F65</f>
        <v>нд</v>
      </c>
      <c r="E61" s="222" t="s">
        <v>586</v>
      </c>
      <c r="F61" s="222" t="s">
        <v>586</v>
      </c>
      <c r="G61" s="222" t="s">
        <v>586</v>
      </c>
      <c r="H61" s="222" t="s">
        <v>586</v>
      </c>
      <c r="I61" s="222" t="s">
        <v>586</v>
      </c>
      <c r="J61" s="222" t="s">
        <v>586</v>
      </c>
      <c r="K61" s="222" t="s">
        <v>586</v>
      </c>
    </row>
    <row r="62" spans="1:11" ht="78.75">
      <c r="A62" s="29" t="s">
        <v>776</v>
      </c>
      <c r="B62" s="186" t="s">
        <v>709</v>
      </c>
      <c r="C62" s="52" t="s">
        <v>790</v>
      </c>
      <c r="D62" s="222">
        <f>'3'!F66</f>
        <v>2018</v>
      </c>
      <c r="E62" s="222" t="s">
        <v>586</v>
      </c>
      <c r="F62" s="222" t="s">
        <v>586</v>
      </c>
      <c r="G62" s="222" t="s">
        <v>586</v>
      </c>
      <c r="H62" s="222" t="s">
        <v>586</v>
      </c>
      <c r="I62" s="304" t="s">
        <v>749</v>
      </c>
      <c r="J62" s="222" t="s">
        <v>586</v>
      </c>
      <c r="K62" s="222" t="s">
        <v>586</v>
      </c>
    </row>
    <row r="63" spans="1:11" ht="15.75">
      <c r="A63" s="174"/>
      <c r="B63" s="278" t="s">
        <v>666</v>
      </c>
      <c r="C63" s="229" t="s">
        <v>586</v>
      </c>
      <c r="D63" s="222" t="str">
        <f>'3'!F67</f>
        <v>нд</v>
      </c>
      <c r="E63" s="222" t="s">
        <v>586</v>
      </c>
      <c r="F63" s="222" t="s">
        <v>586</v>
      </c>
      <c r="G63" s="222" t="s">
        <v>586</v>
      </c>
      <c r="H63" s="222" t="s">
        <v>586</v>
      </c>
      <c r="I63" s="222" t="s">
        <v>586</v>
      </c>
      <c r="J63" s="222" t="s">
        <v>586</v>
      </c>
      <c r="K63" s="222" t="s">
        <v>586</v>
      </c>
    </row>
    <row r="64" spans="1:11" ht="47.25">
      <c r="A64" s="176" t="s">
        <v>504</v>
      </c>
      <c r="B64" s="177" t="s">
        <v>681</v>
      </c>
      <c r="C64" s="229" t="s">
        <v>586</v>
      </c>
      <c r="D64" s="222" t="str">
        <f>'3'!F68</f>
        <v>нд</v>
      </c>
      <c r="E64" s="222" t="s">
        <v>586</v>
      </c>
      <c r="F64" s="222" t="s">
        <v>586</v>
      </c>
      <c r="G64" s="222" t="s">
        <v>586</v>
      </c>
      <c r="H64" s="222" t="s">
        <v>586</v>
      </c>
      <c r="I64" s="222" t="s">
        <v>586</v>
      </c>
      <c r="J64" s="222" t="s">
        <v>586</v>
      </c>
      <c r="K64" s="222" t="s">
        <v>586</v>
      </c>
    </row>
    <row r="65" spans="1:11" ht="78.75">
      <c r="A65" s="176" t="s">
        <v>509</v>
      </c>
      <c r="B65" s="177" t="s">
        <v>686</v>
      </c>
      <c r="C65" s="229" t="s">
        <v>586</v>
      </c>
      <c r="D65" s="222" t="str">
        <f>'3'!F69</f>
        <v>нд</v>
      </c>
      <c r="E65" s="222" t="s">
        <v>586</v>
      </c>
      <c r="F65" s="222" t="s">
        <v>586</v>
      </c>
      <c r="G65" s="222" t="s">
        <v>586</v>
      </c>
      <c r="H65" s="222" t="s">
        <v>586</v>
      </c>
      <c r="I65" s="222" t="s">
        <v>586</v>
      </c>
      <c r="J65" s="222" t="s">
        <v>586</v>
      </c>
      <c r="K65" s="222" t="s">
        <v>586</v>
      </c>
    </row>
    <row r="66" spans="1:11" ht="78.75">
      <c r="A66" s="176" t="s">
        <v>557</v>
      </c>
      <c r="B66" s="177" t="s">
        <v>687</v>
      </c>
      <c r="C66" s="229" t="s">
        <v>586</v>
      </c>
      <c r="D66" s="222" t="str">
        <f>'3'!F70</f>
        <v>нд</v>
      </c>
      <c r="E66" s="222" t="s">
        <v>586</v>
      </c>
      <c r="F66" s="222" t="s">
        <v>586</v>
      </c>
      <c r="G66" s="222" t="s">
        <v>586</v>
      </c>
      <c r="H66" s="222" t="s">
        <v>586</v>
      </c>
      <c r="I66" s="222" t="s">
        <v>586</v>
      </c>
      <c r="J66" s="222" t="s">
        <v>586</v>
      </c>
      <c r="K66" s="222" t="s">
        <v>586</v>
      </c>
    </row>
    <row r="67" spans="1:11" ht="63">
      <c r="A67" s="29" t="s">
        <v>777</v>
      </c>
      <c r="B67" s="277" t="s">
        <v>722</v>
      </c>
      <c r="C67" s="52" t="s">
        <v>791</v>
      </c>
      <c r="D67" s="222">
        <f>'3'!F71</f>
        <v>2018</v>
      </c>
      <c r="E67" s="222" t="s">
        <v>586</v>
      </c>
      <c r="F67" s="222" t="s">
        <v>586</v>
      </c>
      <c r="G67" s="222" t="s">
        <v>586</v>
      </c>
      <c r="H67" s="222" t="s">
        <v>586</v>
      </c>
      <c r="I67" s="304" t="s">
        <v>749</v>
      </c>
      <c r="J67" s="222" t="s">
        <v>586</v>
      </c>
      <c r="K67" s="222" t="s">
        <v>586</v>
      </c>
    </row>
    <row r="68" spans="1:11" ht="110.25">
      <c r="A68" s="29" t="s">
        <v>778</v>
      </c>
      <c r="B68" s="277" t="s">
        <v>724</v>
      </c>
      <c r="C68" s="52" t="s">
        <v>792</v>
      </c>
      <c r="D68" s="222">
        <f>'3'!F72</f>
        <v>2020</v>
      </c>
      <c r="E68" s="222" t="s">
        <v>586</v>
      </c>
      <c r="F68" s="222" t="s">
        <v>586</v>
      </c>
      <c r="G68" s="222" t="s">
        <v>586</v>
      </c>
      <c r="H68" s="222" t="s">
        <v>586</v>
      </c>
      <c r="I68" s="304" t="s">
        <v>749</v>
      </c>
      <c r="J68" s="222" t="s">
        <v>586</v>
      </c>
      <c r="K68" s="222" t="s">
        <v>586</v>
      </c>
    </row>
    <row r="69" spans="1:11" ht="94.5">
      <c r="A69" s="29" t="s">
        <v>797</v>
      </c>
      <c r="B69" s="277" t="s">
        <v>725</v>
      </c>
      <c r="C69" s="52" t="s">
        <v>793</v>
      </c>
      <c r="D69" s="222">
        <f>'3'!F73</f>
        <v>2020</v>
      </c>
      <c r="E69" s="222" t="s">
        <v>586</v>
      </c>
      <c r="F69" s="222" t="s">
        <v>586</v>
      </c>
      <c r="G69" s="222" t="s">
        <v>586</v>
      </c>
      <c r="H69" s="222" t="s">
        <v>586</v>
      </c>
      <c r="I69" s="304" t="s">
        <v>749</v>
      </c>
      <c r="J69" s="222" t="s">
        <v>586</v>
      </c>
      <c r="K69" s="222" t="s">
        <v>586</v>
      </c>
    </row>
    <row r="70" spans="1:11" ht="63">
      <c r="A70" s="29" t="s">
        <v>798</v>
      </c>
      <c r="B70" s="277" t="s">
        <v>723</v>
      </c>
      <c r="C70" s="52" t="s">
        <v>794</v>
      </c>
      <c r="D70" s="222">
        <f>'3'!F74</f>
        <v>2018</v>
      </c>
      <c r="E70" s="222" t="s">
        <v>586</v>
      </c>
      <c r="F70" s="222" t="s">
        <v>586</v>
      </c>
      <c r="G70" s="222" t="s">
        <v>586</v>
      </c>
      <c r="H70" s="222" t="s">
        <v>586</v>
      </c>
      <c r="I70" s="304" t="s">
        <v>749</v>
      </c>
      <c r="J70" s="222" t="s">
        <v>586</v>
      </c>
      <c r="K70" s="222" t="s">
        <v>586</v>
      </c>
    </row>
    <row r="71" spans="1:11" ht="94.5">
      <c r="A71" s="29" t="s">
        <v>799</v>
      </c>
      <c r="B71" s="277" t="s">
        <v>737</v>
      </c>
      <c r="C71" s="52" t="s">
        <v>795</v>
      </c>
      <c r="D71" s="222">
        <f>'3'!F75</f>
        <v>2020</v>
      </c>
      <c r="E71" s="222" t="s">
        <v>586</v>
      </c>
      <c r="F71" s="222" t="s">
        <v>586</v>
      </c>
      <c r="G71" s="222" t="s">
        <v>586</v>
      </c>
      <c r="H71" s="222" t="s">
        <v>586</v>
      </c>
      <c r="I71" s="304" t="s">
        <v>749</v>
      </c>
      <c r="J71" s="222" t="s">
        <v>586</v>
      </c>
      <c r="K71" s="222" t="s">
        <v>586</v>
      </c>
    </row>
    <row r="72" spans="1:11" ht="94.5">
      <c r="A72" s="29" t="s">
        <v>800</v>
      </c>
      <c r="B72" s="277" t="s">
        <v>721</v>
      </c>
      <c r="C72" s="52" t="s">
        <v>796</v>
      </c>
      <c r="D72" s="222">
        <f>'3'!F76</f>
        <v>2020</v>
      </c>
      <c r="E72" s="222" t="s">
        <v>586</v>
      </c>
      <c r="F72" s="222" t="s">
        <v>586</v>
      </c>
      <c r="G72" s="222" t="s">
        <v>586</v>
      </c>
      <c r="H72" s="222" t="s">
        <v>586</v>
      </c>
      <c r="I72" s="304" t="s">
        <v>749</v>
      </c>
      <c r="J72" s="222" t="s">
        <v>586</v>
      </c>
      <c r="K72" s="222" t="s">
        <v>586</v>
      </c>
    </row>
    <row r="73" spans="1:11" ht="63">
      <c r="A73" s="176" t="s">
        <v>510</v>
      </c>
      <c r="B73" s="177" t="s">
        <v>682</v>
      </c>
      <c r="C73" s="229" t="s">
        <v>586</v>
      </c>
      <c r="D73" s="222" t="str">
        <f>'3'!F77</f>
        <v>нд</v>
      </c>
      <c r="E73" s="222" t="s">
        <v>586</v>
      </c>
      <c r="F73" s="222" t="s">
        <v>586</v>
      </c>
      <c r="G73" s="222" t="s">
        <v>586</v>
      </c>
      <c r="H73" s="222" t="s">
        <v>586</v>
      </c>
      <c r="I73" s="222" t="s">
        <v>586</v>
      </c>
      <c r="J73" s="222" t="s">
        <v>586</v>
      </c>
      <c r="K73" s="222" t="s">
        <v>586</v>
      </c>
    </row>
    <row r="74" spans="1:11" ht="47.25">
      <c r="A74" s="176" t="s">
        <v>560</v>
      </c>
      <c r="B74" s="177" t="s">
        <v>683</v>
      </c>
      <c r="C74" s="229" t="s">
        <v>586</v>
      </c>
      <c r="D74" s="222" t="str">
        <f>'3'!F78</f>
        <v>нд</v>
      </c>
      <c r="E74" s="222" t="s">
        <v>586</v>
      </c>
      <c r="F74" s="222" t="s">
        <v>586</v>
      </c>
      <c r="G74" s="222" t="s">
        <v>586</v>
      </c>
      <c r="H74" s="222" t="s">
        <v>586</v>
      </c>
      <c r="I74" s="222" t="s">
        <v>586</v>
      </c>
      <c r="J74" s="222" t="s">
        <v>586</v>
      </c>
      <c r="K74" s="222" t="s">
        <v>586</v>
      </c>
    </row>
    <row r="75" spans="1:11" ht="47.25">
      <c r="A75" s="29" t="s">
        <v>753</v>
      </c>
      <c r="B75" s="277" t="s">
        <v>710</v>
      </c>
      <c r="C75" s="52" t="s">
        <v>801</v>
      </c>
      <c r="D75" s="222">
        <f>'3'!F79</f>
        <v>2019</v>
      </c>
      <c r="E75" s="222" t="s">
        <v>586</v>
      </c>
      <c r="F75" s="222" t="s">
        <v>586</v>
      </c>
      <c r="G75" s="222" t="s">
        <v>586</v>
      </c>
      <c r="H75" s="222" t="s">
        <v>586</v>
      </c>
      <c r="I75" s="304" t="s">
        <v>749</v>
      </c>
      <c r="J75" s="222" t="s">
        <v>586</v>
      </c>
      <c r="K75" s="222" t="s">
        <v>586</v>
      </c>
    </row>
    <row r="76" spans="1:11" ht="47.25">
      <c r="A76" s="29" t="s">
        <v>754</v>
      </c>
      <c r="B76" s="277" t="s">
        <v>711</v>
      </c>
      <c r="C76" s="52" t="s">
        <v>802</v>
      </c>
      <c r="D76" s="222">
        <f>'3'!F80</f>
        <v>2019</v>
      </c>
      <c r="E76" s="222" t="s">
        <v>586</v>
      </c>
      <c r="F76" s="222" t="s">
        <v>586</v>
      </c>
      <c r="G76" s="222" t="s">
        <v>586</v>
      </c>
      <c r="H76" s="222" t="s">
        <v>586</v>
      </c>
      <c r="I76" s="304" t="s">
        <v>749</v>
      </c>
      <c r="J76" s="222" t="s">
        <v>586</v>
      </c>
      <c r="K76" s="222" t="s">
        <v>586</v>
      </c>
    </row>
    <row r="77" spans="1:11" ht="47.25">
      <c r="A77" s="29" t="s">
        <v>755</v>
      </c>
      <c r="B77" s="277" t="s">
        <v>712</v>
      </c>
      <c r="C77" s="52" t="s">
        <v>803</v>
      </c>
      <c r="D77" s="222">
        <f>'3'!F81</f>
        <v>2019</v>
      </c>
      <c r="E77" s="222" t="s">
        <v>586</v>
      </c>
      <c r="F77" s="222" t="s">
        <v>586</v>
      </c>
      <c r="G77" s="222" t="s">
        <v>586</v>
      </c>
      <c r="H77" s="222" t="s">
        <v>586</v>
      </c>
      <c r="I77" s="304" t="s">
        <v>749</v>
      </c>
      <c r="J77" s="222" t="s">
        <v>586</v>
      </c>
      <c r="K77" s="222" t="s">
        <v>586</v>
      </c>
    </row>
    <row r="78" spans="1:11" ht="63">
      <c r="A78" s="29" t="s">
        <v>756</v>
      </c>
      <c r="B78" s="277" t="s">
        <v>713</v>
      </c>
      <c r="C78" s="52" t="s">
        <v>804</v>
      </c>
      <c r="D78" s="222">
        <f>'3'!F82</f>
        <v>2019</v>
      </c>
      <c r="E78" s="222" t="s">
        <v>586</v>
      </c>
      <c r="F78" s="222" t="s">
        <v>586</v>
      </c>
      <c r="G78" s="222" t="s">
        <v>586</v>
      </c>
      <c r="H78" s="222" t="s">
        <v>586</v>
      </c>
      <c r="I78" s="304" t="s">
        <v>749</v>
      </c>
      <c r="J78" s="222" t="s">
        <v>586</v>
      </c>
      <c r="K78" s="222" t="s">
        <v>586</v>
      </c>
    </row>
    <row r="79" spans="1:11" ht="63">
      <c r="A79" s="29" t="s">
        <v>757</v>
      </c>
      <c r="B79" s="277" t="s">
        <v>714</v>
      </c>
      <c r="C79" s="52" t="s">
        <v>805</v>
      </c>
      <c r="D79" s="222">
        <f>'3'!F83</f>
        <v>2019</v>
      </c>
      <c r="E79" s="222" t="s">
        <v>586</v>
      </c>
      <c r="F79" s="222" t="s">
        <v>586</v>
      </c>
      <c r="G79" s="222" t="s">
        <v>586</v>
      </c>
      <c r="H79" s="222" t="s">
        <v>586</v>
      </c>
      <c r="I79" s="304" t="s">
        <v>749</v>
      </c>
      <c r="J79" s="222" t="s">
        <v>586</v>
      </c>
      <c r="K79" s="222" t="s">
        <v>586</v>
      </c>
    </row>
    <row r="80" spans="1:11" ht="47.25">
      <c r="A80" s="29" t="s">
        <v>758</v>
      </c>
      <c r="B80" s="277" t="s">
        <v>715</v>
      </c>
      <c r="C80" s="52" t="s">
        <v>806</v>
      </c>
      <c r="D80" s="222">
        <f>'3'!F84</f>
        <v>2020</v>
      </c>
      <c r="E80" s="222" t="s">
        <v>586</v>
      </c>
      <c r="F80" s="222" t="s">
        <v>586</v>
      </c>
      <c r="G80" s="222" t="s">
        <v>586</v>
      </c>
      <c r="H80" s="222" t="s">
        <v>586</v>
      </c>
      <c r="I80" s="304" t="s">
        <v>749</v>
      </c>
      <c r="J80" s="222" t="s">
        <v>586</v>
      </c>
      <c r="K80" s="222" t="s">
        <v>586</v>
      </c>
    </row>
    <row r="81" spans="1:11" ht="47.25">
      <c r="A81" s="29" t="s">
        <v>759</v>
      </c>
      <c r="B81" s="277" t="s">
        <v>716</v>
      </c>
      <c r="C81" s="52" t="s">
        <v>807</v>
      </c>
      <c r="D81" s="222">
        <f>'3'!F85</f>
        <v>2020</v>
      </c>
      <c r="E81" s="222" t="s">
        <v>586</v>
      </c>
      <c r="F81" s="222" t="s">
        <v>586</v>
      </c>
      <c r="G81" s="222" t="s">
        <v>586</v>
      </c>
      <c r="H81" s="222" t="s">
        <v>586</v>
      </c>
      <c r="I81" s="304" t="s">
        <v>749</v>
      </c>
      <c r="J81" s="222" t="s">
        <v>586</v>
      </c>
      <c r="K81" s="222" t="s">
        <v>586</v>
      </c>
    </row>
    <row r="82" spans="1:11" ht="47.25">
      <c r="A82" s="29" t="s">
        <v>760</v>
      </c>
      <c r="B82" s="277" t="s">
        <v>717</v>
      </c>
      <c r="C82" s="52" t="s">
        <v>808</v>
      </c>
      <c r="D82" s="222">
        <f>'3'!F86</f>
        <v>2020</v>
      </c>
      <c r="E82" s="222" t="s">
        <v>586</v>
      </c>
      <c r="F82" s="222" t="s">
        <v>586</v>
      </c>
      <c r="G82" s="222" t="s">
        <v>586</v>
      </c>
      <c r="H82" s="222" t="s">
        <v>586</v>
      </c>
      <c r="I82" s="304" t="s">
        <v>749</v>
      </c>
      <c r="J82" s="222" t="s">
        <v>586</v>
      </c>
      <c r="K82" s="222" t="s">
        <v>586</v>
      </c>
    </row>
    <row r="83" spans="1:11" ht="47.25">
      <c r="A83" s="29" t="s">
        <v>761</v>
      </c>
      <c r="B83" s="277" t="s">
        <v>718</v>
      </c>
      <c r="C83" s="52" t="s">
        <v>809</v>
      </c>
      <c r="D83" s="222">
        <f>'3'!F87</f>
        <v>2019</v>
      </c>
      <c r="E83" s="222" t="s">
        <v>586</v>
      </c>
      <c r="F83" s="222" t="s">
        <v>586</v>
      </c>
      <c r="G83" s="222" t="s">
        <v>586</v>
      </c>
      <c r="H83" s="222" t="s">
        <v>586</v>
      </c>
      <c r="I83" s="304" t="s">
        <v>749</v>
      </c>
      <c r="J83" s="222" t="s">
        <v>586</v>
      </c>
      <c r="K83" s="222" t="s">
        <v>586</v>
      </c>
    </row>
    <row r="84" spans="1:11" ht="47.25">
      <c r="A84" s="29" t="s">
        <v>762</v>
      </c>
      <c r="B84" s="277" t="s">
        <v>719</v>
      </c>
      <c r="C84" s="52" t="s">
        <v>810</v>
      </c>
      <c r="D84" s="222">
        <f>'3'!F88</f>
        <v>2020</v>
      </c>
      <c r="E84" s="222" t="s">
        <v>586</v>
      </c>
      <c r="F84" s="222" t="s">
        <v>586</v>
      </c>
      <c r="G84" s="222" t="s">
        <v>586</v>
      </c>
      <c r="H84" s="222" t="s">
        <v>586</v>
      </c>
      <c r="I84" s="304" t="s">
        <v>749</v>
      </c>
      <c r="J84" s="222" t="s">
        <v>586</v>
      </c>
      <c r="K84" s="222" t="s">
        <v>586</v>
      </c>
    </row>
    <row r="85" spans="1:11">
      <c r="A85" s="63"/>
      <c r="B85" s="64"/>
      <c r="C85" s="64"/>
    </row>
    <row r="86" spans="1:11">
      <c r="A86" s="101"/>
    </row>
    <row r="87" spans="1:11" ht="409.5">
      <c r="A87" s="205" t="s">
        <v>465</v>
      </c>
      <c r="B87" s="205"/>
      <c r="C87" s="205"/>
    </row>
  </sheetData>
  <mergeCells count="13">
    <mergeCell ref="B11:B12"/>
    <mergeCell ref="A11:A12"/>
    <mergeCell ref="E11:E12"/>
    <mergeCell ref="I11:I12"/>
    <mergeCell ref="A4:K4"/>
    <mergeCell ref="A6:K6"/>
    <mergeCell ref="A7:K7"/>
    <mergeCell ref="A9:K9"/>
    <mergeCell ref="J11:K11"/>
    <mergeCell ref="G11:H11"/>
    <mergeCell ref="F11:F12"/>
    <mergeCell ref="D11:D12"/>
    <mergeCell ref="C11:C12"/>
  </mergeCells>
  <pageMargins left="0.70866141732283472" right="0.70866141732283472" top="0.74803149606299213" bottom="0.74803149606299213" header="0.31496062992125984" footer="0.31496062992125984"/>
  <pageSetup paperSize="8" scale="10"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election activeCell="L21" sqref="L21"/>
    </sheetView>
  </sheetViews>
  <sheetFormatPr defaultRowHeight="15.75"/>
  <sheetData/>
  <pageMargins left="0.7" right="0.7" top="0.75" bottom="0.75" header="0.3" footer="0.3"/>
</worksheet>
</file>

<file path=xl/worksheets/sheet20.xml><?xml version="1.0" encoding="utf-8"?>
<worksheet xmlns="http://schemas.openxmlformats.org/spreadsheetml/2006/main" xmlns:r="http://schemas.openxmlformats.org/officeDocument/2006/relationships">
  <sheetPr>
    <tabColor rgb="FF00B050"/>
    <pageSetUpPr fitToPage="1"/>
  </sheetPr>
  <dimension ref="A1:AE85"/>
  <sheetViews>
    <sheetView view="pageBreakPreview" topLeftCell="A7" zoomScale="60" zoomScaleNormal="100" workbookViewId="0">
      <selection activeCell="J19" sqref="J19"/>
    </sheetView>
  </sheetViews>
  <sheetFormatPr defaultColWidth="10.875" defaultRowHeight="15"/>
  <cols>
    <col min="1" max="1" width="10.375" style="73" customWidth="1"/>
    <col min="2" max="2" width="33" style="7" customWidth="1"/>
    <col min="3" max="3" width="14" style="7" customWidth="1"/>
    <col min="4" max="4" width="20.125" style="7" customWidth="1"/>
    <col min="5" max="5" width="18.625" style="7" customWidth="1"/>
    <col min="6" max="6" width="11.75" style="7" customWidth="1"/>
    <col min="7" max="7" width="13.125" style="7" customWidth="1"/>
    <col min="8" max="8" width="15.375" style="7" customWidth="1"/>
    <col min="9" max="9" width="15.5" style="7" customWidth="1"/>
    <col min="10" max="10" width="13.875" style="7" customWidth="1"/>
    <col min="11" max="11" width="18.875" style="7" customWidth="1"/>
    <col min="12" max="12" width="14.75" style="7" customWidth="1"/>
    <col min="13" max="13" width="16" style="7" customWidth="1"/>
    <col min="14" max="15" width="17.875" style="7" customWidth="1"/>
    <col min="16" max="16" width="12.25" style="7" customWidth="1"/>
    <col min="17" max="17" width="9.375" style="7" customWidth="1"/>
    <col min="18" max="18" width="11" style="7" customWidth="1"/>
    <col min="19" max="19" width="11.375" style="9" customWidth="1"/>
    <col min="20" max="20" width="8.125" style="7" customWidth="1"/>
    <col min="21" max="21" width="12.125" style="7" customWidth="1"/>
    <col min="22" max="250" width="9" style="73" customWidth="1"/>
    <col min="251" max="251" width="3.875" style="73" bestFit="1" customWidth="1"/>
    <col min="252" max="252" width="16" style="73" bestFit="1" customWidth="1"/>
    <col min="253" max="253" width="16.625" style="73" bestFit="1" customWidth="1"/>
    <col min="254" max="254" width="13.5" style="73" bestFit="1" customWidth="1"/>
    <col min="255" max="255" width="10.875" style="73" bestFit="1"/>
    <col min="256" max="16384" width="10.875" style="73"/>
  </cols>
  <sheetData>
    <row r="1" spans="1:31" ht="18.75">
      <c r="S1" s="25" t="s">
        <v>349</v>
      </c>
    </row>
    <row r="2" spans="1:31" ht="18.75">
      <c r="S2" s="15" t="s">
        <v>1</v>
      </c>
    </row>
    <row r="3" spans="1:31" ht="18.75">
      <c r="S3" s="15" t="s">
        <v>259</v>
      </c>
    </row>
    <row r="4" spans="1:31" s="101" customFormat="1" ht="16.5">
      <c r="A4" s="468" t="s">
        <v>396</v>
      </c>
      <c r="B4" s="468"/>
      <c r="C4" s="468"/>
      <c r="D4" s="468"/>
      <c r="E4" s="468"/>
      <c r="F4" s="468"/>
      <c r="G4" s="468"/>
      <c r="H4" s="468"/>
      <c r="I4" s="468"/>
      <c r="J4" s="468"/>
      <c r="K4" s="468"/>
      <c r="L4" s="468"/>
      <c r="M4" s="468"/>
      <c r="N4" s="468"/>
      <c r="O4" s="468"/>
      <c r="P4" s="468"/>
      <c r="Q4" s="468"/>
      <c r="R4" s="468"/>
      <c r="S4" s="468"/>
      <c r="T4" s="7"/>
      <c r="U4" s="7"/>
    </row>
    <row r="5" spans="1:31">
      <c r="B5" s="73"/>
      <c r="C5" s="73"/>
      <c r="D5" s="73"/>
      <c r="E5" s="73"/>
      <c r="F5" s="73"/>
      <c r="G5" s="73"/>
      <c r="H5" s="73"/>
      <c r="I5" s="73"/>
      <c r="J5" s="73"/>
      <c r="K5" s="73"/>
      <c r="L5" s="73"/>
      <c r="M5" s="73"/>
      <c r="N5" s="73"/>
      <c r="O5" s="73"/>
      <c r="P5" s="73"/>
      <c r="Q5" s="73"/>
      <c r="R5" s="73"/>
      <c r="S5" s="73"/>
      <c r="T5" s="8"/>
    </row>
    <row r="6" spans="1:31" ht="15.75">
      <c r="A6" s="460" t="s">
        <v>172</v>
      </c>
      <c r="B6" s="460"/>
      <c r="C6" s="460"/>
      <c r="D6" s="460"/>
      <c r="E6" s="460"/>
      <c r="F6" s="460"/>
      <c r="G6" s="460"/>
      <c r="H6" s="460"/>
      <c r="I6" s="460"/>
      <c r="J6" s="460"/>
      <c r="K6" s="460"/>
      <c r="L6" s="460"/>
      <c r="M6" s="460"/>
      <c r="N6" s="460"/>
      <c r="O6" s="460"/>
      <c r="P6" s="460"/>
      <c r="Q6" s="460"/>
      <c r="R6" s="460"/>
      <c r="S6" s="460"/>
      <c r="T6" s="8"/>
    </row>
    <row r="7" spans="1:31" ht="15.75">
      <c r="A7" s="395" t="s">
        <v>324</v>
      </c>
      <c r="B7" s="395"/>
      <c r="C7" s="395"/>
      <c r="D7" s="395"/>
      <c r="E7" s="395"/>
      <c r="F7" s="395"/>
      <c r="G7" s="395"/>
      <c r="H7" s="395"/>
      <c r="I7" s="395"/>
      <c r="J7" s="395"/>
      <c r="K7" s="395"/>
      <c r="L7" s="395"/>
      <c r="M7" s="395"/>
      <c r="N7" s="395"/>
      <c r="O7" s="395"/>
      <c r="P7" s="395"/>
      <c r="Q7" s="395"/>
      <c r="R7" s="395"/>
      <c r="S7" s="395"/>
      <c r="T7" s="8"/>
    </row>
    <row r="8" spans="1:31" s="87" customFormat="1" ht="15.75">
      <c r="A8" s="136"/>
      <c r="B8" s="136"/>
      <c r="C8" s="136"/>
      <c r="D8" s="136"/>
      <c r="E8" s="136"/>
      <c r="F8" s="136"/>
      <c r="G8" s="136"/>
      <c r="H8" s="136"/>
      <c r="I8" s="136"/>
      <c r="J8" s="136"/>
      <c r="K8" s="136"/>
      <c r="L8" s="136"/>
      <c r="M8" s="136"/>
      <c r="N8" s="136"/>
      <c r="O8" s="136"/>
      <c r="P8" s="136"/>
      <c r="Q8" s="136"/>
      <c r="R8" s="136"/>
      <c r="S8" s="136"/>
      <c r="T8" s="8"/>
      <c r="U8" s="7"/>
    </row>
    <row r="9" spans="1:31" ht="15.75">
      <c r="A9" s="378" t="s">
        <v>53</v>
      </c>
      <c r="B9" s="378"/>
      <c r="C9" s="378"/>
      <c r="D9" s="378"/>
      <c r="E9" s="378"/>
      <c r="F9" s="378"/>
      <c r="G9" s="378"/>
      <c r="H9" s="378"/>
      <c r="I9" s="378"/>
      <c r="J9" s="378"/>
      <c r="K9" s="378"/>
      <c r="L9" s="378"/>
      <c r="M9" s="378"/>
      <c r="N9" s="378"/>
      <c r="O9" s="378"/>
      <c r="P9" s="378"/>
      <c r="Q9" s="378"/>
      <c r="R9" s="378"/>
      <c r="S9" s="378"/>
      <c r="T9" s="8"/>
    </row>
    <row r="10" spans="1:31" s="9" customFormat="1" ht="16.5" customHeight="1">
      <c r="A10" s="526"/>
      <c r="B10" s="526"/>
      <c r="C10" s="526"/>
      <c r="D10" s="526"/>
      <c r="E10" s="526"/>
      <c r="F10" s="526"/>
      <c r="G10" s="526"/>
      <c r="H10" s="526"/>
      <c r="I10" s="526"/>
      <c r="J10" s="526"/>
      <c r="K10" s="526"/>
      <c r="L10" s="526"/>
      <c r="M10" s="526"/>
      <c r="N10" s="526"/>
      <c r="O10" s="526"/>
      <c r="P10" s="526"/>
      <c r="Q10" s="526"/>
      <c r="R10" s="526"/>
      <c r="T10" s="7"/>
      <c r="U10" s="7"/>
      <c r="V10" s="73"/>
      <c r="W10" s="73"/>
      <c r="X10" s="73"/>
      <c r="Y10" s="73"/>
      <c r="Z10" s="73"/>
      <c r="AA10" s="73"/>
      <c r="AB10" s="73"/>
      <c r="AC10" s="73"/>
      <c r="AD10" s="73"/>
      <c r="AE10" s="73"/>
    </row>
    <row r="11" spans="1:31" s="9" customFormat="1" ht="38.25" customHeight="1">
      <c r="A11" s="465" t="s">
        <v>173</v>
      </c>
      <c r="B11" s="465" t="s">
        <v>31</v>
      </c>
      <c r="C11" s="465" t="s">
        <v>4</v>
      </c>
      <c r="D11" s="527" t="s">
        <v>40</v>
      </c>
      <c r="E11" s="527" t="s">
        <v>140</v>
      </c>
      <c r="F11" s="528" t="s">
        <v>326</v>
      </c>
      <c r="G11" s="529"/>
      <c r="H11" s="529"/>
      <c r="I11" s="529"/>
      <c r="J11" s="530"/>
      <c r="K11" s="534" t="s">
        <v>327</v>
      </c>
      <c r="L11" s="528" t="s">
        <v>142</v>
      </c>
      <c r="M11" s="530"/>
      <c r="N11" s="465" t="s">
        <v>141</v>
      </c>
      <c r="O11" s="469" t="s">
        <v>325</v>
      </c>
      <c r="P11" s="477" t="s">
        <v>143</v>
      </c>
      <c r="Q11" s="477"/>
      <c r="R11" s="477"/>
      <c r="S11" s="477"/>
      <c r="T11" s="7"/>
      <c r="U11" s="7"/>
      <c r="V11" s="73"/>
      <c r="W11" s="73"/>
      <c r="X11" s="73"/>
      <c r="Y11" s="73"/>
      <c r="Z11" s="73"/>
      <c r="AA11" s="73"/>
      <c r="AB11" s="73"/>
      <c r="AC11" s="73"/>
      <c r="AD11" s="73"/>
      <c r="AE11" s="73"/>
    </row>
    <row r="12" spans="1:31" s="9" customFormat="1" ht="51" customHeight="1">
      <c r="A12" s="465"/>
      <c r="B12" s="465"/>
      <c r="C12" s="465"/>
      <c r="D12" s="527"/>
      <c r="E12" s="527"/>
      <c r="F12" s="531"/>
      <c r="G12" s="532"/>
      <c r="H12" s="532"/>
      <c r="I12" s="532"/>
      <c r="J12" s="533"/>
      <c r="K12" s="535"/>
      <c r="L12" s="531"/>
      <c r="M12" s="533"/>
      <c r="N12" s="465"/>
      <c r="O12" s="471"/>
      <c r="P12" s="477" t="s">
        <v>332</v>
      </c>
      <c r="Q12" s="477"/>
      <c r="R12" s="477" t="s">
        <v>332</v>
      </c>
      <c r="S12" s="477"/>
      <c r="T12" s="7"/>
      <c r="U12" s="7"/>
      <c r="V12" s="73"/>
      <c r="W12" s="73"/>
      <c r="X12" s="73"/>
      <c r="Y12" s="73"/>
      <c r="Z12" s="73"/>
      <c r="AA12" s="73"/>
      <c r="AB12" s="73"/>
      <c r="AC12" s="73"/>
      <c r="AD12" s="73"/>
      <c r="AE12" s="73"/>
    </row>
    <row r="13" spans="1:31" s="9" customFormat="1" ht="137.25" customHeight="1">
      <c r="A13" s="465"/>
      <c r="B13" s="465"/>
      <c r="C13" s="465"/>
      <c r="D13" s="527"/>
      <c r="E13" s="527"/>
      <c r="F13" s="74" t="s">
        <v>28</v>
      </c>
      <c r="G13" s="74" t="s">
        <v>25</v>
      </c>
      <c r="H13" s="74" t="s">
        <v>26</v>
      </c>
      <c r="I13" s="85" t="s">
        <v>480</v>
      </c>
      <c r="J13" s="74" t="s">
        <v>27</v>
      </c>
      <c r="K13" s="536"/>
      <c r="L13" s="76" t="s">
        <v>469</v>
      </c>
      <c r="M13" s="76" t="s">
        <v>470</v>
      </c>
      <c r="N13" s="465"/>
      <c r="O13" s="470"/>
      <c r="P13" s="75" t="s">
        <v>148</v>
      </c>
      <c r="Q13" s="75" t="s">
        <v>149</v>
      </c>
      <c r="R13" s="75" t="s">
        <v>148</v>
      </c>
      <c r="S13" s="75" t="s">
        <v>149</v>
      </c>
      <c r="T13" s="7"/>
      <c r="U13" s="7"/>
      <c r="V13" s="73"/>
      <c r="W13" s="73"/>
      <c r="X13" s="73"/>
      <c r="Y13" s="73"/>
      <c r="Z13" s="73"/>
      <c r="AA13" s="73"/>
      <c r="AB13" s="73"/>
      <c r="AC13" s="73"/>
      <c r="AD13" s="73"/>
      <c r="AE13" s="73"/>
    </row>
    <row r="14" spans="1:31" s="9" customFormat="1" ht="15" customHeight="1">
      <c r="A14" s="47">
        <v>1</v>
      </c>
      <c r="B14" s="47">
        <v>2</v>
      </c>
      <c r="C14" s="47">
        <v>3</v>
      </c>
      <c r="D14" s="47">
        <v>4</v>
      </c>
      <c r="E14" s="47">
        <v>5</v>
      </c>
      <c r="F14" s="47">
        <v>6</v>
      </c>
      <c r="G14" s="47">
        <v>7</v>
      </c>
      <c r="H14" s="47">
        <v>8</v>
      </c>
      <c r="I14" s="47">
        <v>9</v>
      </c>
      <c r="J14" s="47">
        <v>10</v>
      </c>
      <c r="K14" s="47">
        <v>11</v>
      </c>
      <c r="L14" s="47">
        <v>12</v>
      </c>
      <c r="M14" s="47">
        <v>13</v>
      </c>
      <c r="N14" s="47">
        <v>14</v>
      </c>
      <c r="O14" s="47">
        <v>15</v>
      </c>
      <c r="P14" s="127" t="s">
        <v>328</v>
      </c>
      <c r="Q14" s="127" t="s">
        <v>329</v>
      </c>
      <c r="R14" s="127" t="s">
        <v>330</v>
      </c>
      <c r="S14" s="127" t="s">
        <v>331</v>
      </c>
      <c r="T14" s="7"/>
      <c r="U14" s="7"/>
      <c r="V14" s="73"/>
      <c r="W14" s="73"/>
      <c r="X14" s="73"/>
      <c r="Y14" s="73"/>
      <c r="Z14" s="73"/>
      <c r="AA14" s="73"/>
      <c r="AB14" s="73"/>
      <c r="AC14" s="73"/>
      <c r="AD14" s="73"/>
      <c r="AE14" s="73"/>
    </row>
    <row r="15" spans="1:31" ht="15.75">
      <c r="A15" s="172"/>
      <c r="B15" s="271" t="s">
        <v>642</v>
      </c>
      <c r="C15" s="172"/>
      <c r="D15" s="229" t="s">
        <v>586</v>
      </c>
      <c r="E15" s="229" t="s">
        <v>586</v>
      </c>
      <c r="F15" s="229" t="s">
        <v>586</v>
      </c>
      <c r="G15" s="229" t="s">
        <v>586</v>
      </c>
      <c r="H15" s="229" t="s">
        <v>586</v>
      </c>
      <c r="I15" s="302" t="str">
        <f>D15</f>
        <v>нд</v>
      </c>
      <c r="J15" s="229" t="s">
        <v>586</v>
      </c>
      <c r="K15" s="229" t="s">
        <v>586</v>
      </c>
      <c r="L15" s="222" t="str">
        <f>'3'!F18</f>
        <v>нд</v>
      </c>
      <c r="M15" s="229" t="s">
        <v>586</v>
      </c>
      <c r="N15" s="229" t="s">
        <v>586</v>
      </c>
      <c r="O15" s="229" t="s">
        <v>586</v>
      </c>
      <c r="P15" s="229" t="s">
        <v>586</v>
      </c>
      <c r="Q15" s="229" t="s">
        <v>586</v>
      </c>
      <c r="R15" s="229" t="s">
        <v>586</v>
      </c>
      <c r="S15" s="229" t="s">
        <v>586</v>
      </c>
    </row>
    <row r="16" spans="1:31" ht="47.25">
      <c r="A16" s="176" t="s">
        <v>504</v>
      </c>
      <c r="B16" s="177" t="s">
        <v>681</v>
      </c>
      <c r="C16" s="234"/>
      <c r="D16" s="229" t="s">
        <v>586</v>
      </c>
      <c r="E16" s="229" t="s">
        <v>586</v>
      </c>
      <c r="F16" s="229" t="s">
        <v>586</v>
      </c>
      <c r="G16" s="229" t="s">
        <v>586</v>
      </c>
      <c r="H16" s="229" t="s">
        <v>586</v>
      </c>
      <c r="I16" s="302" t="str">
        <f t="shared" ref="I16:I79" si="0">D16</f>
        <v>нд</v>
      </c>
      <c r="J16" s="229" t="s">
        <v>586</v>
      </c>
      <c r="K16" s="229" t="s">
        <v>586</v>
      </c>
      <c r="L16" s="222" t="str">
        <f>'3'!F19</f>
        <v>нд</v>
      </c>
      <c r="M16" s="229" t="s">
        <v>586</v>
      </c>
      <c r="N16" s="229" t="s">
        <v>586</v>
      </c>
      <c r="O16" s="229" t="s">
        <v>586</v>
      </c>
      <c r="P16" s="229" t="s">
        <v>586</v>
      </c>
      <c r="Q16" s="229" t="s">
        <v>586</v>
      </c>
      <c r="R16" s="229" t="s">
        <v>586</v>
      </c>
      <c r="S16" s="229" t="s">
        <v>586</v>
      </c>
    </row>
    <row r="17" spans="1:19" ht="47.25">
      <c r="A17" s="176" t="s">
        <v>510</v>
      </c>
      <c r="B17" s="177" t="s">
        <v>682</v>
      </c>
      <c r="C17" s="234"/>
      <c r="D17" s="229" t="s">
        <v>586</v>
      </c>
      <c r="E17" s="229" t="s">
        <v>586</v>
      </c>
      <c r="F17" s="229" t="s">
        <v>586</v>
      </c>
      <c r="G17" s="229" t="s">
        <v>586</v>
      </c>
      <c r="H17" s="229" t="s">
        <v>586</v>
      </c>
      <c r="I17" s="302" t="str">
        <f t="shared" si="0"/>
        <v>нд</v>
      </c>
      <c r="J17" s="229" t="s">
        <v>586</v>
      </c>
      <c r="K17" s="229" t="s">
        <v>586</v>
      </c>
      <c r="L17" s="222" t="str">
        <f>'3'!F20</f>
        <v>нд</v>
      </c>
      <c r="M17" s="229" t="s">
        <v>586</v>
      </c>
      <c r="N17" s="229" t="s">
        <v>586</v>
      </c>
      <c r="O17" s="229" t="s">
        <v>586</v>
      </c>
      <c r="P17" s="229" t="s">
        <v>586</v>
      </c>
      <c r="Q17" s="229" t="s">
        <v>586</v>
      </c>
      <c r="R17" s="229" t="s">
        <v>586</v>
      </c>
      <c r="S17" s="229" t="s">
        <v>586</v>
      </c>
    </row>
    <row r="18" spans="1:19" ht="31.5">
      <c r="A18" s="176" t="s">
        <v>560</v>
      </c>
      <c r="B18" s="177" t="s">
        <v>683</v>
      </c>
      <c r="C18" s="234"/>
      <c r="D18" s="229" t="s">
        <v>586</v>
      </c>
      <c r="E18" s="229" t="s">
        <v>586</v>
      </c>
      <c r="F18" s="229" t="s">
        <v>586</v>
      </c>
      <c r="G18" s="229" t="s">
        <v>586</v>
      </c>
      <c r="H18" s="229" t="s">
        <v>586</v>
      </c>
      <c r="I18" s="302" t="str">
        <f t="shared" si="0"/>
        <v>нд</v>
      </c>
      <c r="J18" s="229" t="s">
        <v>586</v>
      </c>
      <c r="K18" s="229" t="s">
        <v>586</v>
      </c>
      <c r="L18" s="222" t="str">
        <f>'3'!F21</f>
        <v>нд</v>
      </c>
      <c r="M18" s="229" t="s">
        <v>586</v>
      </c>
      <c r="N18" s="229" t="s">
        <v>586</v>
      </c>
      <c r="O18" s="229" t="s">
        <v>586</v>
      </c>
      <c r="P18" s="229" t="s">
        <v>586</v>
      </c>
      <c r="Q18" s="229" t="s">
        <v>586</v>
      </c>
      <c r="R18" s="229" t="s">
        <v>586</v>
      </c>
      <c r="S18" s="229" t="s">
        <v>586</v>
      </c>
    </row>
    <row r="19" spans="1:19" ht="75">
      <c r="A19" s="69" t="s">
        <v>753</v>
      </c>
      <c r="B19" s="272" t="s">
        <v>688</v>
      </c>
      <c r="C19" s="52" t="s">
        <v>764</v>
      </c>
      <c r="D19" s="301" t="e">
        <f>'2'!#REF!</f>
        <v>#REF!</v>
      </c>
      <c r="E19" s="229" t="s">
        <v>586</v>
      </c>
      <c r="F19" s="229" t="s">
        <v>586</v>
      </c>
      <c r="G19" s="229" t="s">
        <v>586</v>
      </c>
      <c r="H19" s="229" t="s">
        <v>586</v>
      </c>
      <c r="I19" s="302" t="e">
        <f t="shared" si="0"/>
        <v>#REF!</v>
      </c>
      <c r="J19" s="229" t="s">
        <v>586</v>
      </c>
      <c r="K19" s="303">
        <f>'3'!K22</f>
        <v>3.496</v>
      </c>
      <c r="L19" s="222">
        <f>'3'!F22</f>
        <v>2019</v>
      </c>
      <c r="M19" s="229" t="s">
        <v>586</v>
      </c>
      <c r="N19" s="220" t="s">
        <v>752</v>
      </c>
      <c r="O19" s="229" t="s">
        <v>586</v>
      </c>
      <c r="P19" s="229" t="s">
        <v>586</v>
      </c>
      <c r="Q19" s="229" t="s">
        <v>586</v>
      </c>
      <c r="R19" s="229" t="s">
        <v>586</v>
      </c>
      <c r="S19" s="229" t="s">
        <v>586</v>
      </c>
    </row>
    <row r="20" spans="1:19" ht="75">
      <c r="A20" s="69" t="s">
        <v>754</v>
      </c>
      <c r="B20" s="272" t="s">
        <v>689</v>
      </c>
      <c r="C20" s="52" t="s">
        <v>765</v>
      </c>
      <c r="D20" s="301" t="e">
        <f>'2'!#REF!</f>
        <v>#REF!</v>
      </c>
      <c r="E20" s="229" t="s">
        <v>586</v>
      </c>
      <c r="F20" s="229" t="s">
        <v>586</v>
      </c>
      <c r="G20" s="229" t="s">
        <v>586</v>
      </c>
      <c r="H20" s="229" t="s">
        <v>586</v>
      </c>
      <c r="I20" s="302" t="e">
        <f t="shared" si="0"/>
        <v>#REF!</v>
      </c>
      <c r="J20" s="229" t="s">
        <v>586</v>
      </c>
      <c r="K20" s="303">
        <f>'3'!K23</f>
        <v>2.7690000000000001</v>
      </c>
      <c r="L20" s="222">
        <f>'3'!F23</f>
        <v>2019</v>
      </c>
      <c r="M20" s="229" t="s">
        <v>586</v>
      </c>
      <c r="N20" s="220" t="s">
        <v>752</v>
      </c>
      <c r="O20" s="229" t="s">
        <v>586</v>
      </c>
      <c r="P20" s="229" t="s">
        <v>586</v>
      </c>
      <c r="Q20" s="229" t="s">
        <v>586</v>
      </c>
      <c r="R20" s="229" t="s">
        <v>586</v>
      </c>
      <c r="S20" s="229" t="s">
        <v>586</v>
      </c>
    </row>
    <row r="21" spans="1:19" ht="75">
      <c r="A21" s="69" t="s">
        <v>755</v>
      </c>
      <c r="B21" s="272" t="s">
        <v>690</v>
      </c>
      <c r="C21" s="52" t="s">
        <v>766</v>
      </c>
      <c r="D21" s="301" t="e">
        <f>'2'!#REF!</f>
        <v>#REF!</v>
      </c>
      <c r="E21" s="229" t="s">
        <v>586</v>
      </c>
      <c r="F21" s="229" t="s">
        <v>586</v>
      </c>
      <c r="G21" s="229" t="s">
        <v>586</v>
      </c>
      <c r="H21" s="229" t="s">
        <v>586</v>
      </c>
      <c r="I21" s="302" t="e">
        <f t="shared" si="0"/>
        <v>#REF!</v>
      </c>
      <c r="J21" s="229" t="s">
        <v>586</v>
      </c>
      <c r="K21" s="303">
        <f>'3'!K24</f>
        <v>1.1319999999999999</v>
      </c>
      <c r="L21" s="222">
        <f>'3'!F24</f>
        <v>2019</v>
      </c>
      <c r="M21" s="229" t="s">
        <v>586</v>
      </c>
      <c r="N21" s="220" t="s">
        <v>752</v>
      </c>
      <c r="O21" s="229" t="s">
        <v>586</v>
      </c>
      <c r="P21" s="229" t="s">
        <v>586</v>
      </c>
      <c r="Q21" s="229" t="s">
        <v>586</v>
      </c>
      <c r="R21" s="229" t="s">
        <v>586</v>
      </c>
      <c r="S21" s="229" t="s">
        <v>586</v>
      </c>
    </row>
    <row r="22" spans="1:19" ht="75">
      <c r="A22" s="69" t="s">
        <v>756</v>
      </c>
      <c r="B22" s="272" t="s">
        <v>691</v>
      </c>
      <c r="C22" s="52" t="s">
        <v>767</v>
      </c>
      <c r="D22" s="301" t="e">
        <f>'2'!#REF!</f>
        <v>#REF!</v>
      </c>
      <c r="E22" s="229" t="s">
        <v>586</v>
      </c>
      <c r="F22" s="229" t="s">
        <v>586</v>
      </c>
      <c r="G22" s="229" t="s">
        <v>586</v>
      </c>
      <c r="H22" s="229" t="s">
        <v>586</v>
      </c>
      <c r="I22" s="302" t="e">
        <f t="shared" si="0"/>
        <v>#REF!</v>
      </c>
      <c r="J22" s="229" t="s">
        <v>586</v>
      </c>
      <c r="K22" s="303">
        <f>'3'!K25</f>
        <v>2.6079999999999997</v>
      </c>
      <c r="L22" s="222">
        <f>'3'!F25</f>
        <v>2020</v>
      </c>
      <c r="M22" s="229" t="s">
        <v>586</v>
      </c>
      <c r="N22" s="220" t="s">
        <v>752</v>
      </c>
      <c r="O22" s="229" t="s">
        <v>586</v>
      </c>
      <c r="P22" s="229" t="s">
        <v>586</v>
      </c>
      <c r="Q22" s="229" t="s">
        <v>586</v>
      </c>
      <c r="R22" s="229" t="s">
        <v>586</v>
      </c>
      <c r="S22" s="229" t="s">
        <v>586</v>
      </c>
    </row>
    <row r="23" spans="1:19" ht="75">
      <c r="A23" s="69" t="s">
        <v>757</v>
      </c>
      <c r="B23" s="272" t="s">
        <v>692</v>
      </c>
      <c r="C23" s="52" t="s">
        <v>768</v>
      </c>
      <c r="D23" s="301" t="e">
        <f>'2'!#REF!</f>
        <v>#REF!</v>
      </c>
      <c r="E23" s="229" t="s">
        <v>586</v>
      </c>
      <c r="F23" s="229" t="s">
        <v>586</v>
      </c>
      <c r="G23" s="229" t="s">
        <v>586</v>
      </c>
      <c r="H23" s="229" t="s">
        <v>586</v>
      </c>
      <c r="I23" s="302" t="e">
        <f t="shared" si="0"/>
        <v>#REF!</v>
      </c>
      <c r="J23" s="229" t="s">
        <v>586</v>
      </c>
      <c r="K23" s="303">
        <f>'3'!K26</f>
        <v>5.1980000000000004</v>
      </c>
      <c r="L23" s="222">
        <f>'3'!F26</f>
        <v>2020</v>
      </c>
      <c r="M23" s="229" t="s">
        <v>586</v>
      </c>
      <c r="N23" s="220" t="s">
        <v>752</v>
      </c>
      <c r="O23" s="229" t="s">
        <v>586</v>
      </c>
      <c r="P23" s="229" t="s">
        <v>586</v>
      </c>
      <c r="Q23" s="229" t="s">
        <v>586</v>
      </c>
      <c r="R23" s="229" t="s">
        <v>586</v>
      </c>
      <c r="S23" s="229" t="s">
        <v>586</v>
      </c>
    </row>
    <row r="24" spans="1:19" ht="75">
      <c r="A24" s="69" t="s">
        <v>758</v>
      </c>
      <c r="B24" s="186" t="s">
        <v>693</v>
      </c>
      <c r="C24" s="52" t="s">
        <v>769</v>
      </c>
      <c r="D24" s="301" t="e">
        <f>'2'!#REF!</f>
        <v>#REF!</v>
      </c>
      <c r="E24" s="229" t="s">
        <v>586</v>
      </c>
      <c r="F24" s="229" t="s">
        <v>586</v>
      </c>
      <c r="G24" s="229" t="s">
        <v>586</v>
      </c>
      <c r="H24" s="229" t="s">
        <v>586</v>
      </c>
      <c r="I24" s="302" t="e">
        <f t="shared" si="0"/>
        <v>#REF!</v>
      </c>
      <c r="J24" s="229" t="s">
        <v>586</v>
      </c>
      <c r="K24" s="303">
        <f>'3'!K27</f>
        <v>9.9130000000000003</v>
      </c>
      <c r="L24" s="222">
        <f>'3'!F27</f>
        <v>2019</v>
      </c>
      <c r="M24" s="229" t="s">
        <v>586</v>
      </c>
      <c r="N24" s="220" t="s">
        <v>752</v>
      </c>
      <c r="O24" s="229" t="s">
        <v>586</v>
      </c>
      <c r="P24" s="229" t="s">
        <v>586</v>
      </c>
      <c r="Q24" s="229" t="s">
        <v>586</v>
      </c>
      <c r="R24" s="229" t="s">
        <v>586</v>
      </c>
      <c r="S24" s="229" t="s">
        <v>586</v>
      </c>
    </row>
    <row r="25" spans="1:19" ht="75">
      <c r="A25" s="69" t="s">
        <v>759</v>
      </c>
      <c r="B25" s="186" t="s">
        <v>694</v>
      </c>
      <c r="C25" s="52" t="s">
        <v>770</v>
      </c>
      <c r="D25" s="301" t="e">
        <f>'2'!#REF!</f>
        <v>#REF!</v>
      </c>
      <c r="E25" s="229" t="s">
        <v>586</v>
      </c>
      <c r="F25" s="229" t="s">
        <v>586</v>
      </c>
      <c r="G25" s="229" t="s">
        <v>586</v>
      </c>
      <c r="H25" s="229" t="s">
        <v>586</v>
      </c>
      <c r="I25" s="302" t="e">
        <f t="shared" si="0"/>
        <v>#REF!</v>
      </c>
      <c r="J25" s="229" t="s">
        <v>586</v>
      </c>
      <c r="K25" s="303">
        <f>'3'!K28</f>
        <v>2.4809999999999999</v>
      </c>
      <c r="L25" s="222">
        <f>'3'!F28</f>
        <v>2020</v>
      </c>
      <c r="M25" s="229" t="s">
        <v>586</v>
      </c>
      <c r="N25" s="220" t="s">
        <v>752</v>
      </c>
      <c r="O25" s="229" t="s">
        <v>586</v>
      </c>
      <c r="P25" s="229" t="s">
        <v>586</v>
      </c>
      <c r="Q25" s="229" t="s">
        <v>586</v>
      </c>
      <c r="R25" s="229" t="s">
        <v>586</v>
      </c>
      <c r="S25" s="229" t="s">
        <v>586</v>
      </c>
    </row>
    <row r="26" spans="1:19" ht="75">
      <c r="A26" s="69" t="s">
        <v>760</v>
      </c>
      <c r="B26" s="186" t="s">
        <v>695</v>
      </c>
      <c r="C26" s="52" t="s">
        <v>771</v>
      </c>
      <c r="D26" s="301" t="e">
        <f>'2'!#REF!</f>
        <v>#REF!</v>
      </c>
      <c r="E26" s="229" t="s">
        <v>586</v>
      </c>
      <c r="F26" s="229" t="s">
        <v>586</v>
      </c>
      <c r="G26" s="229" t="s">
        <v>586</v>
      </c>
      <c r="H26" s="229" t="s">
        <v>586</v>
      </c>
      <c r="I26" s="302" t="e">
        <f t="shared" si="0"/>
        <v>#REF!</v>
      </c>
      <c r="J26" s="229" t="s">
        <v>586</v>
      </c>
      <c r="K26" s="303">
        <f>'3'!K29</f>
        <v>2.125</v>
      </c>
      <c r="L26" s="222">
        <f>'3'!F29</f>
        <v>2019</v>
      </c>
      <c r="M26" s="229" t="s">
        <v>586</v>
      </c>
      <c r="N26" s="220" t="s">
        <v>752</v>
      </c>
      <c r="O26" s="229" t="s">
        <v>586</v>
      </c>
      <c r="P26" s="229" t="s">
        <v>586</v>
      </c>
      <c r="Q26" s="229" t="s">
        <v>586</v>
      </c>
      <c r="R26" s="229" t="s">
        <v>586</v>
      </c>
      <c r="S26" s="229" t="s">
        <v>586</v>
      </c>
    </row>
    <row r="27" spans="1:19" ht="75">
      <c r="A27" s="69" t="s">
        <v>761</v>
      </c>
      <c r="B27" s="186" t="s">
        <v>696</v>
      </c>
      <c r="C27" s="52" t="s">
        <v>772</v>
      </c>
      <c r="D27" s="301" t="e">
        <f>'2'!#REF!</f>
        <v>#REF!</v>
      </c>
      <c r="E27" s="229" t="s">
        <v>586</v>
      </c>
      <c r="F27" s="229" t="s">
        <v>586</v>
      </c>
      <c r="G27" s="229" t="s">
        <v>586</v>
      </c>
      <c r="H27" s="229" t="s">
        <v>586</v>
      </c>
      <c r="I27" s="302" t="e">
        <f t="shared" si="0"/>
        <v>#REF!</v>
      </c>
      <c r="J27" s="229" t="s">
        <v>586</v>
      </c>
      <c r="K27" s="303">
        <f>'3'!K30</f>
        <v>1.794</v>
      </c>
      <c r="L27" s="222">
        <f>'3'!F30</f>
        <v>2020</v>
      </c>
      <c r="M27" s="229" t="s">
        <v>586</v>
      </c>
      <c r="N27" s="220" t="s">
        <v>752</v>
      </c>
      <c r="O27" s="229" t="s">
        <v>586</v>
      </c>
      <c r="P27" s="229" t="s">
        <v>586</v>
      </c>
      <c r="Q27" s="229" t="s">
        <v>586</v>
      </c>
      <c r="R27" s="229" t="s">
        <v>586</v>
      </c>
      <c r="S27" s="229" t="s">
        <v>586</v>
      </c>
    </row>
    <row r="28" spans="1:19" ht="75">
      <c r="A28" s="69" t="s">
        <v>762</v>
      </c>
      <c r="B28" s="186" t="s">
        <v>698</v>
      </c>
      <c r="C28" s="52" t="s">
        <v>773</v>
      </c>
      <c r="D28" s="301" t="e">
        <f>'2'!#REF!</f>
        <v>#REF!</v>
      </c>
      <c r="E28" s="229" t="s">
        <v>586</v>
      </c>
      <c r="F28" s="229" t="s">
        <v>586</v>
      </c>
      <c r="G28" s="229" t="s">
        <v>586</v>
      </c>
      <c r="H28" s="229" t="s">
        <v>586</v>
      </c>
      <c r="I28" s="302" t="e">
        <f t="shared" si="0"/>
        <v>#REF!</v>
      </c>
      <c r="J28" s="229" t="s">
        <v>586</v>
      </c>
      <c r="K28" s="303">
        <f>'3'!K31</f>
        <v>12.811</v>
      </c>
      <c r="L28" s="222">
        <f>'3'!F31</f>
        <v>2019</v>
      </c>
      <c r="M28" s="229" t="s">
        <v>586</v>
      </c>
      <c r="N28" s="220" t="s">
        <v>752</v>
      </c>
      <c r="O28" s="229" t="s">
        <v>586</v>
      </c>
      <c r="P28" s="229" t="s">
        <v>586</v>
      </c>
      <c r="Q28" s="229" t="s">
        <v>586</v>
      </c>
      <c r="R28" s="229" t="s">
        <v>586</v>
      </c>
      <c r="S28" s="229" t="s">
        <v>586</v>
      </c>
    </row>
    <row r="29" spans="1:19" ht="75">
      <c r="A29" s="69" t="s">
        <v>763</v>
      </c>
      <c r="B29" s="186" t="s">
        <v>697</v>
      </c>
      <c r="C29" s="52" t="s">
        <v>774</v>
      </c>
      <c r="D29" s="301" t="e">
        <f>'2'!#REF!</f>
        <v>#REF!</v>
      </c>
      <c r="E29" s="229" t="s">
        <v>586</v>
      </c>
      <c r="F29" s="229" t="s">
        <v>586</v>
      </c>
      <c r="G29" s="229" t="s">
        <v>586</v>
      </c>
      <c r="H29" s="229" t="s">
        <v>586</v>
      </c>
      <c r="I29" s="302" t="e">
        <f t="shared" si="0"/>
        <v>#REF!</v>
      </c>
      <c r="J29" s="229" t="s">
        <v>586</v>
      </c>
      <c r="K29" s="303">
        <f>'3'!K32</f>
        <v>1.403</v>
      </c>
      <c r="L29" s="222">
        <f>'3'!F32</f>
        <v>2019</v>
      </c>
      <c r="M29" s="229" t="s">
        <v>586</v>
      </c>
      <c r="N29" s="220" t="s">
        <v>752</v>
      </c>
      <c r="O29" s="229" t="s">
        <v>586</v>
      </c>
      <c r="P29" s="229" t="s">
        <v>586</v>
      </c>
      <c r="Q29" s="229" t="s">
        <v>586</v>
      </c>
      <c r="R29" s="229" t="s">
        <v>586</v>
      </c>
      <c r="S29" s="229" t="s">
        <v>586</v>
      </c>
    </row>
    <row r="30" spans="1:19" ht="47.25">
      <c r="A30" s="176" t="s">
        <v>511</v>
      </c>
      <c r="B30" s="177" t="s">
        <v>685</v>
      </c>
      <c r="C30" s="273"/>
      <c r="D30" s="301" t="e">
        <f>'2'!#REF!</f>
        <v>#REF!</v>
      </c>
      <c r="E30" s="229" t="s">
        <v>586</v>
      </c>
      <c r="F30" s="229" t="s">
        <v>586</v>
      </c>
      <c r="G30" s="229" t="s">
        <v>586</v>
      </c>
      <c r="H30" s="229" t="s">
        <v>586</v>
      </c>
      <c r="I30" s="302" t="e">
        <f t="shared" si="0"/>
        <v>#REF!</v>
      </c>
      <c r="J30" s="229" t="s">
        <v>586</v>
      </c>
      <c r="K30" s="303">
        <f>'3'!K33</f>
        <v>15.1124139</v>
      </c>
      <c r="L30" s="222" t="str">
        <f>'3'!F33</f>
        <v>нд</v>
      </c>
      <c r="M30" s="229" t="s">
        <v>586</v>
      </c>
      <c r="N30" s="229" t="s">
        <v>586</v>
      </c>
      <c r="O30" s="229" t="s">
        <v>586</v>
      </c>
      <c r="P30" s="229" t="s">
        <v>586</v>
      </c>
      <c r="Q30" s="229" t="s">
        <v>586</v>
      </c>
      <c r="R30" s="229" t="s">
        <v>586</v>
      </c>
      <c r="S30" s="229" t="s">
        <v>586</v>
      </c>
    </row>
    <row r="31" spans="1:19" ht="47.25">
      <c r="A31" s="176" t="s">
        <v>567</v>
      </c>
      <c r="B31" s="177" t="s">
        <v>684</v>
      </c>
      <c r="C31" s="273"/>
      <c r="D31" s="301" t="e">
        <f>'2'!#REF!</f>
        <v>#REF!</v>
      </c>
      <c r="E31" s="229" t="s">
        <v>586</v>
      </c>
      <c r="F31" s="229" t="s">
        <v>586</v>
      </c>
      <c r="G31" s="229" t="s">
        <v>586</v>
      </c>
      <c r="H31" s="229" t="s">
        <v>586</v>
      </c>
      <c r="I31" s="302" t="e">
        <f t="shared" si="0"/>
        <v>#REF!</v>
      </c>
      <c r="J31" s="229" t="s">
        <v>586</v>
      </c>
      <c r="K31" s="303">
        <f>'3'!K34</f>
        <v>15.1124139</v>
      </c>
      <c r="L31" s="222" t="str">
        <f>'3'!F34</f>
        <v>нд</v>
      </c>
      <c r="M31" s="229" t="s">
        <v>586</v>
      </c>
      <c r="N31" s="229" t="s">
        <v>586</v>
      </c>
      <c r="O31" s="229" t="s">
        <v>586</v>
      </c>
      <c r="P31" s="229" t="s">
        <v>586</v>
      </c>
      <c r="Q31" s="229" t="s">
        <v>586</v>
      </c>
      <c r="R31" s="229" t="s">
        <v>586</v>
      </c>
      <c r="S31" s="229" t="s">
        <v>586</v>
      </c>
    </row>
    <row r="32" spans="1:19" ht="78.75">
      <c r="A32" s="238" t="s">
        <v>776</v>
      </c>
      <c r="B32" s="239" t="s">
        <v>699</v>
      </c>
      <c r="C32" s="274" t="s">
        <v>775</v>
      </c>
      <c r="D32" s="301" t="e">
        <f>'2'!#REF!</f>
        <v>#REF!</v>
      </c>
      <c r="E32" s="229" t="s">
        <v>586</v>
      </c>
      <c r="F32" s="229" t="s">
        <v>586</v>
      </c>
      <c r="G32" s="229" t="s">
        <v>586</v>
      </c>
      <c r="H32" s="229" t="s">
        <v>586</v>
      </c>
      <c r="I32" s="302" t="e">
        <f t="shared" si="0"/>
        <v>#REF!</v>
      </c>
      <c r="J32" s="229" t="s">
        <v>586</v>
      </c>
      <c r="K32" s="303">
        <f>'3'!K35</f>
        <v>15.1124139</v>
      </c>
      <c r="L32" s="222">
        <f>'3'!F35</f>
        <v>2018</v>
      </c>
      <c r="M32" s="229" t="s">
        <v>586</v>
      </c>
      <c r="N32" s="229" t="s">
        <v>586</v>
      </c>
      <c r="O32" s="229" t="s">
        <v>586</v>
      </c>
      <c r="P32" s="229" t="s">
        <v>586</v>
      </c>
      <c r="Q32" s="229" t="s">
        <v>586</v>
      </c>
      <c r="R32" s="229" t="s">
        <v>586</v>
      </c>
      <c r="S32" s="229" t="s">
        <v>586</v>
      </c>
    </row>
    <row r="33" spans="1:19" ht="15.75">
      <c r="A33" s="174"/>
      <c r="B33" s="191" t="s">
        <v>654</v>
      </c>
      <c r="C33" s="229" t="s">
        <v>586</v>
      </c>
      <c r="D33" s="301" t="e">
        <f>'2'!#REF!</f>
        <v>#REF!</v>
      </c>
      <c r="E33" s="229" t="s">
        <v>586</v>
      </c>
      <c r="F33" s="229" t="s">
        <v>586</v>
      </c>
      <c r="G33" s="229" t="s">
        <v>586</v>
      </c>
      <c r="H33" s="229" t="s">
        <v>586</v>
      </c>
      <c r="I33" s="302" t="e">
        <f t="shared" si="0"/>
        <v>#REF!</v>
      </c>
      <c r="J33" s="229" t="s">
        <v>586</v>
      </c>
      <c r="K33" s="303">
        <f>'3'!K36</f>
        <v>34.066775999999997</v>
      </c>
      <c r="L33" s="222" t="str">
        <f>'3'!F36</f>
        <v>нд</v>
      </c>
      <c r="M33" s="229" t="s">
        <v>586</v>
      </c>
      <c r="N33" s="229" t="s">
        <v>586</v>
      </c>
      <c r="O33" s="229" t="s">
        <v>586</v>
      </c>
      <c r="P33" s="229" t="s">
        <v>586</v>
      </c>
      <c r="Q33" s="229" t="s">
        <v>586</v>
      </c>
      <c r="R33" s="229" t="s">
        <v>586</v>
      </c>
      <c r="S33" s="229" t="s">
        <v>586</v>
      </c>
    </row>
    <row r="34" spans="1:19" ht="47.25">
      <c r="A34" s="176" t="s">
        <v>504</v>
      </c>
      <c r="B34" s="177" t="s">
        <v>681</v>
      </c>
      <c r="C34" s="229" t="s">
        <v>586</v>
      </c>
      <c r="D34" s="301" t="e">
        <f>'2'!#REF!</f>
        <v>#REF!</v>
      </c>
      <c r="E34" s="229" t="s">
        <v>586</v>
      </c>
      <c r="F34" s="229" t="s">
        <v>586</v>
      </c>
      <c r="G34" s="229" t="s">
        <v>586</v>
      </c>
      <c r="H34" s="229" t="s">
        <v>586</v>
      </c>
      <c r="I34" s="302" t="e">
        <f t="shared" si="0"/>
        <v>#REF!</v>
      </c>
      <c r="J34" s="229" t="s">
        <v>586</v>
      </c>
      <c r="K34" s="303">
        <f>'3'!K37</f>
        <v>34.066775999999997</v>
      </c>
      <c r="L34" s="222" t="str">
        <f>'3'!F37</f>
        <v>нд</v>
      </c>
      <c r="M34" s="229" t="s">
        <v>586</v>
      </c>
      <c r="N34" s="229" t="s">
        <v>586</v>
      </c>
      <c r="O34" s="229" t="s">
        <v>586</v>
      </c>
      <c r="P34" s="229" t="s">
        <v>586</v>
      </c>
      <c r="Q34" s="229" t="s">
        <v>586</v>
      </c>
      <c r="R34" s="229" t="s">
        <v>586</v>
      </c>
      <c r="S34" s="229" t="s">
        <v>586</v>
      </c>
    </row>
    <row r="35" spans="1:19" ht="78.75">
      <c r="A35" s="176" t="s">
        <v>509</v>
      </c>
      <c r="B35" s="177" t="s">
        <v>686</v>
      </c>
      <c r="C35" s="229" t="s">
        <v>586</v>
      </c>
      <c r="D35" s="301" t="e">
        <f>'2'!#REF!</f>
        <v>#REF!</v>
      </c>
      <c r="E35" s="229" t="s">
        <v>586</v>
      </c>
      <c r="F35" s="229" t="s">
        <v>586</v>
      </c>
      <c r="G35" s="229" t="s">
        <v>586</v>
      </c>
      <c r="H35" s="229" t="s">
        <v>586</v>
      </c>
      <c r="I35" s="302" t="e">
        <f t="shared" si="0"/>
        <v>#REF!</v>
      </c>
      <c r="J35" s="229" t="s">
        <v>586</v>
      </c>
      <c r="K35" s="303">
        <f>'3'!K38</f>
        <v>6</v>
      </c>
      <c r="L35" s="222" t="str">
        <f>'3'!F38</f>
        <v>нд</v>
      </c>
      <c r="M35" s="229" t="s">
        <v>586</v>
      </c>
      <c r="N35" s="229" t="s">
        <v>586</v>
      </c>
      <c r="O35" s="229" t="s">
        <v>586</v>
      </c>
      <c r="P35" s="229" t="s">
        <v>586</v>
      </c>
      <c r="Q35" s="229" t="s">
        <v>586</v>
      </c>
      <c r="R35" s="229" t="s">
        <v>586</v>
      </c>
      <c r="S35" s="229" t="s">
        <v>586</v>
      </c>
    </row>
    <row r="36" spans="1:19" ht="78.75">
      <c r="A36" s="176" t="s">
        <v>557</v>
      </c>
      <c r="B36" s="177" t="s">
        <v>687</v>
      </c>
      <c r="C36" s="229" t="s">
        <v>586</v>
      </c>
      <c r="D36" s="301" t="e">
        <f>'2'!#REF!</f>
        <v>#REF!</v>
      </c>
      <c r="E36" s="229" t="s">
        <v>586</v>
      </c>
      <c r="F36" s="229" t="s">
        <v>586</v>
      </c>
      <c r="G36" s="229" t="s">
        <v>586</v>
      </c>
      <c r="H36" s="229" t="s">
        <v>586</v>
      </c>
      <c r="I36" s="302" t="e">
        <f t="shared" si="0"/>
        <v>#REF!</v>
      </c>
      <c r="J36" s="229" t="s">
        <v>586</v>
      </c>
      <c r="K36" s="303">
        <f>'3'!K39</f>
        <v>6</v>
      </c>
      <c r="L36" s="222" t="str">
        <f>'3'!F39</f>
        <v>нд</v>
      </c>
      <c r="M36" s="229" t="s">
        <v>586</v>
      </c>
      <c r="N36" s="229" t="s">
        <v>586</v>
      </c>
      <c r="O36" s="229" t="s">
        <v>586</v>
      </c>
      <c r="P36" s="229" t="s">
        <v>586</v>
      </c>
      <c r="Q36" s="229" t="s">
        <v>586</v>
      </c>
      <c r="R36" s="229" t="s">
        <v>586</v>
      </c>
      <c r="S36" s="229" t="s">
        <v>586</v>
      </c>
    </row>
    <row r="37" spans="1:19" ht="94.5">
      <c r="A37" s="29" t="s">
        <v>777</v>
      </c>
      <c r="B37" s="275" t="s">
        <v>726</v>
      </c>
      <c r="C37" s="52" t="s">
        <v>779</v>
      </c>
      <c r="D37" s="301" t="e">
        <f>'2'!#REF!</f>
        <v>#REF!</v>
      </c>
      <c r="E37" s="229" t="s">
        <v>586</v>
      </c>
      <c r="F37" s="229" t="s">
        <v>586</v>
      </c>
      <c r="G37" s="229" t="s">
        <v>586</v>
      </c>
      <c r="H37" s="229" t="s">
        <v>586</v>
      </c>
      <c r="I37" s="302" t="e">
        <f t="shared" si="0"/>
        <v>#REF!</v>
      </c>
      <c r="J37" s="229" t="s">
        <v>586</v>
      </c>
      <c r="K37" s="303">
        <f>'3'!K40</f>
        <v>5</v>
      </c>
      <c r="L37" s="222">
        <f>'3'!F40</f>
        <v>2018</v>
      </c>
      <c r="M37" s="229" t="s">
        <v>586</v>
      </c>
      <c r="N37" s="220" t="s">
        <v>912</v>
      </c>
      <c r="O37" s="229" t="s">
        <v>586</v>
      </c>
      <c r="P37" s="229" t="s">
        <v>586</v>
      </c>
      <c r="Q37" s="229" t="s">
        <v>586</v>
      </c>
      <c r="R37" s="229" t="s">
        <v>586</v>
      </c>
      <c r="S37" s="229" t="s">
        <v>586</v>
      </c>
    </row>
    <row r="38" spans="1:19" ht="63">
      <c r="A38" s="29" t="s">
        <v>778</v>
      </c>
      <c r="B38" s="183" t="s">
        <v>727</v>
      </c>
      <c r="C38" s="52" t="s">
        <v>780</v>
      </c>
      <c r="D38" s="301" t="e">
        <f>'2'!#REF!</f>
        <v>#REF!</v>
      </c>
      <c r="E38" s="229" t="s">
        <v>586</v>
      </c>
      <c r="F38" s="229" t="s">
        <v>586</v>
      </c>
      <c r="G38" s="229" t="s">
        <v>586</v>
      </c>
      <c r="H38" s="229" t="s">
        <v>586</v>
      </c>
      <c r="I38" s="302" t="e">
        <f t="shared" si="0"/>
        <v>#REF!</v>
      </c>
      <c r="J38" s="229" t="s">
        <v>586</v>
      </c>
      <c r="K38" s="303">
        <f>'3'!K41</f>
        <v>1</v>
      </c>
      <c r="L38" s="222">
        <f>'3'!F41</f>
        <v>2018</v>
      </c>
      <c r="M38" s="229" t="s">
        <v>586</v>
      </c>
      <c r="N38" s="220" t="s">
        <v>912</v>
      </c>
      <c r="O38" s="229" t="s">
        <v>586</v>
      </c>
      <c r="P38" s="229" t="s">
        <v>586</v>
      </c>
      <c r="Q38" s="229" t="s">
        <v>586</v>
      </c>
      <c r="R38" s="229" t="s">
        <v>586</v>
      </c>
      <c r="S38" s="229" t="s">
        <v>586</v>
      </c>
    </row>
    <row r="39" spans="1:19" ht="47.25">
      <c r="A39" s="176" t="s">
        <v>510</v>
      </c>
      <c r="B39" s="177" t="s">
        <v>682</v>
      </c>
      <c r="C39" s="229" t="s">
        <v>586</v>
      </c>
      <c r="D39" s="301" t="e">
        <f>'2'!#REF!</f>
        <v>#REF!</v>
      </c>
      <c r="E39" s="229" t="s">
        <v>586</v>
      </c>
      <c r="F39" s="229" t="s">
        <v>586</v>
      </c>
      <c r="G39" s="229" t="s">
        <v>586</v>
      </c>
      <c r="H39" s="229" t="s">
        <v>586</v>
      </c>
      <c r="I39" s="302" t="e">
        <f t="shared" si="0"/>
        <v>#REF!</v>
      </c>
      <c r="J39" s="229" t="s">
        <v>586</v>
      </c>
      <c r="K39" s="303">
        <f>'3'!K42</f>
        <v>28.066775999999997</v>
      </c>
      <c r="L39" s="222" t="str">
        <f>'3'!F42</f>
        <v>нд</v>
      </c>
      <c r="M39" s="229" t="s">
        <v>586</v>
      </c>
      <c r="N39" s="229" t="s">
        <v>586</v>
      </c>
      <c r="O39" s="229" t="s">
        <v>586</v>
      </c>
      <c r="P39" s="229" t="s">
        <v>586</v>
      </c>
      <c r="Q39" s="229" t="s">
        <v>586</v>
      </c>
      <c r="R39" s="229" t="s">
        <v>586</v>
      </c>
      <c r="S39" s="229" t="s">
        <v>586</v>
      </c>
    </row>
    <row r="40" spans="1:19" ht="31.5">
      <c r="A40" s="176" t="s">
        <v>560</v>
      </c>
      <c r="B40" s="177" t="s">
        <v>683</v>
      </c>
      <c r="C40" s="229" t="s">
        <v>586</v>
      </c>
      <c r="D40" s="301" t="e">
        <f>'2'!#REF!</f>
        <v>#REF!</v>
      </c>
      <c r="E40" s="229" t="s">
        <v>586</v>
      </c>
      <c r="F40" s="229" t="s">
        <v>586</v>
      </c>
      <c r="G40" s="229" t="s">
        <v>586</v>
      </c>
      <c r="H40" s="229" t="s">
        <v>586</v>
      </c>
      <c r="I40" s="302" t="e">
        <f t="shared" si="0"/>
        <v>#REF!</v>
      </c>
      <c r="J40" s="229" t="s">
        <v>586</v>
      </c>
      <c r="K40" s="303">
        <f>'3'!K43</f>
        <v>28.066775999999997</v>
      </c>
      <c r="L40" s="222" t="str">
        <f>'3'!F43</f>
        <v>нд</v>
      </c>
      <c r="M40" s="229" t="s">
        <v>586</v>
      </c>
      <c r="N40" s="229" t="s">
        <v>586</v>
      </c>
      <c r="O40" s="229" t="s">
        <v>586</v>
      </c>
      <c r="P40" s="229" t="s">
        <v>586</v>
      </c>
      <c r="Q40" s="229" t="s">
        <v>586</v>
      </c>
      <c r="R40" s="229" t="s">
        <v>586</v>
      </c>
      <c r="S40" s="229" t="s">
        <v>586</v>
      </c>
    </row>
    <row r="41" spans="1:19" ht="75">
      <c r="A41" s="29" t="s">
        <v>753</v>
      </c>
      <c r="B41" s="167" t="s">
        <v>700</v>
      </c>
      <c r="C41" s="52" t="s">
        <v>781</v>
      </c>
      <c r="D41" s="301" t="e">
        <f>'2'!#REF!</f>
        <v>#REF!</v>
      </c>
      <c r="E41" s="229" t="s">
        <v>586</v>
      </c>
      <c r="F41" s="229" t="s">
        <v>586</v>
      </c>
      <c r="G41" s="229" t="s">
        <v>586</v>
      </c>
      <c r="H41" s="229" t="s">
        <v>586</v>
      </c>
      <c r="I41" s="302" t="e">
        <f t="shared" si="0"/>
        <v>#REF!</v>
      </c>
      <c r="J41" s="229" t="s">
        <v>586</v>
      </c>
      <c r="K41" s="303">
        <f>'3'!K44</f>
        <v>10.695</v>
      </c>
      <c r="L41" s="222">
        <f>'3'!F44</f>
        <v>2019</v>
      </c>
      <c r="M41" s="229" t="s">
        <v>586</v>
      </c>
      <c r="N41" s="220" t="s">
        <v>752</v>
      </c>
      <c r="O41" s="229" t="s">
        <v>586</v>
      </c>
      <c r="P41" s="229" t="s">
        <v>586</v>
      </c>
      <c r="Q41" s="229" t="s">
        <v>586</v>
      </c>
      <c r="R41" s="229" t="s">
        <v>586</v>
      </c>
      <c r="S41" s="229" t="s">
        <v>586</v>
      </c>
    </row>
    <row r="42" spans="1:19" ht="75">
      <c r="A42" s="29" t="s">
        <v>754</v>
      </c>
      <c r="B42" s="168" t="s">
        <v>701</v>
      </c>
      <c r="C42" s="52" t="s">
        <v>782</v>
      </c>
      <c r="D42" s="301" t="e">
        <f>'2'!#REF!</f>
        <v>#REF!</v>
      </c>
      <c r="E42" s="229" t="s">
        <v>586</v>
      </c>
      <c r="F42" s="229" t="s">
        <v>586</v>
      </c>
      <c r="G42" s="229" t="s">
        <v>586</v>
      </c>
      <c r="H42" s="229" t="s">
        <v>586</v>
      </c>
      <c r="I42" s="302" t="e">
        <f t="shared" si="0"/>
        <v>#REF!</v>
      </c>
      <c r="J42" s="229" t="s">
        <v>586</v>
      </c>
      <c r="K42" s="303">
        <f>'3'!K45</f>
        <v>7.76</v>
      </c>
      <c r="L42" s="222">
        <f>'3'!F45</f>
        <v>2019</v>
      </c>
      <c r="M42" s="229" t="s">
        <v>586</v>
      </c>
      <c r="N42" s="220" t="s">
        <v>752</v>
      </c>
      <c r="O42" s="229" t="s">
        <v>586</v>
      </c>
      <c r="P42" s="229" t="s">
        <v>586</v>
      </c>
      <c r="Q42" s="229" t="s">
        <v>586</v>
      </c>
      <c r="R42" s="229" t="s">
        <v>586</v>
      </c>
      <c r="S42" s="229" t="s">
        <v>586</v>
      </c>
    </row>
    <row r="43" spans="1:19" ht="75">
      <c r="A43" s="29" t="s">
        <v>755</v>
      </c>
      <c r="B43" s="168" t="s">
        <v>702</v>
      </c>
      <c r="C43" s="52" t="s">
        <v>783</v>
      </c>
      <c r="D43" s="301" t="e">
        <f>'2'!#REF!</f>
        <v>#REF!</v>
      </c>
      <c r="E43" s="229" t="s">
        <v>586</v>
      </c>
      <c r="F43" s="229" t="s">
        <v>586</v>
      </c>
      <c r="G43" s="229" t="s">
        <v>586</v>
      </c>
      <c r="H43" s="229" t="s">
        <v>586</v>
      </c>
      <c r="I43" s="302" t="e">
        <f t="shared" si="0"/>
        <v>#REF!</v>
      </c>
      <c r="J43" s="229" t="s">
        <v>586</v>
      </c>
      <c r="K43" s="303">
        <f>'3'!K46</f>
        <v>9.611775999999999</v>
      </c>
      <c r="L43" s="222">
        <f>'3'!F46</f>
        <v>2019</v>
      </c>
      <c r="M43" s="229" t="s">
        <v>586</v>
      </c>
      <c r="N43" s="220" t="s">
        <v>752</v>
      </c>
      <c r="O43" s="229" t="s">
        <v>586</v>
      </c>
      <c r="P43" s="229" t="s">
        <v>586</v>
      </c>
      <c r="Q43" s="229" t="s">
        <v>586</v>
      </c>
      <c r="R43" s="229" t="s">
        <v>586</v>
      </c>
      <c r="S43" s="229" t="s">
        <v>586</v>
      </c>
    </row>
    <row r="44" spans="1:19" ht="15.75">
      <c r="A44" s="174"/>
      <c r="B44" s="276" t="s">
        <v>658</v>
      </c>
      <c r="C44" s="229" t="s">
        <v>586</v>
      </c>
      <c r="D44" s="301" t="e">
        <f>'2'!#REF!</f>
        <v>#REF!</v>
      </c>
      <c r="E44" s="229" t="s">
        <v>586</v>
      </c>
      <c r="F44" s="229" t="s">
        <v>586</v>
      </c>
      <c r="G44" s="229" t="s">
        <v>586</v>
      </c>
      <c r="H44" s="229" t="s">
        <v>586</v>
      </c>
      <c r="I44" s="302" t="e">
        <f t="shared" si="0"/>
        <v>#REF!</v>
      </c>
      <c r="J44" s="229" t="s">
        <v>586</v>
      </c>
      <c r="K44" s="303">
        <f>'3'!K47</f>
        <v>24.665399999999998</v>
      </c>
      <c r="L44" s="222" t="str">
        <f>'3'!F47</f>
        <v>нд</v>
      </c>
      <c r="M44" s="229" t="s">
        <v>586</v>
      </c>
      <c r="N44" s="229" t="s">
        <v>586</v>
      </c>
      <c r="O44" s="229" t="s">
        <v>586</v>
      </c>
      <c r="P44" s="229" t="s">
        <v>586</v>
      </c>
      <c r="Q44" s="229" t="s">
        <v>586</v>
      </c>
      <c r="R44" s="229" t="s">
        <v>586</v>
      </c>
      <c r="S44" s="229" t="s">
        <v>586</v>
      </c>
    </row>
    <row r="45" spans="1:19" ht="47.25">
      <c r="A45" s="176" t="s">
        <v>504</v>
      </c>
      <c r="B45" s="177" t="s">
        <v>681</v>
      </c>
      <c r="C45" s="229" t="s">
        <v>586</v>
      </c>
      <c r="D45" s="301" t="e">
        <f>'2'!#REF!</f>
        <v>#REF!</v>
      </c>
      <c r="E45" s="229" t="s">
        <v>586</v>
      </c>
      <c r="F45" s="229" t="s">
        <v>586</v>
      </c>
      <c r="G45" s="229" t="s">
        <v>586</v>
      </c>
      <c r="H45" s="229" t="s">
        <v>586</v>
      </c>
      <c r="I45" s="302" t="e">
        <f t="shared" si="0"/>
        <v>#REF!</v>
      </c>
      <c r="J45" s="229" t="s">
        <v>586</v>
      </c>
      <c r="K45" s="303">
        <f>'3'!K48</f>
        <v>24.665399999999998</v>
      </c>
      <c r="L45" s="222" t="str">
        <f>'3'!F48</f>
        <v>нд</v>
      </c>
      <c r="M45" s="229" t="s">
        <v>586</v>
      </c>
      <c r="N45" s="229" t="s">
        <v>586</v>
      </c>
      <c r="O45" s="229" t="s">
        <v>586</v>
      </c>
      <c r="P45" s="229" t="s">
        <v>586</v>
      </c>
      <c r="Q45" s="229" t="s">
        <v>586</v>
      </c>
      <c r="R45" s="229" t="s">
        <v>586</v>
      </c>
      <c r="S45" s="229" t="s">
        <v>586</v>
      </c>
    </row>
    <row r="46" spans="1:19" ht="78.75">
      <c r="A46" s="176" t="s">
        <v>509</v>
      </c>
      <c r="B46" s="177" t="s">
        <v>686</v>
      </c>
      <c r="C46" s="229" t="s">
        <v>586</v>
      </c>
      <c r="D46" s="301" t="e">
        <f>'2'!#REF!</f>
        <v>#REF!</v>
      </c>
      <c r="E46" s="229" t="s">
        <v>586</v>
      </c>
      <c r="F46" s="229" t="s">
        <v>586</v>
      </c>
      <c r="G46" s="229" t="s">
        <v>586</v>
      </c>
      <c r="H46" s="229" t="s">
        <v>586</v>
      </c>
      <c r="I46" s="302" t="e">
        <f t="shared" si="0"/>
        <v>#REF!</v>
      </c>
      <c r="J46" s="229" t="s">
        <v>586</v>
      </c>
      <c r="K46" s="303">
        <f>'3'!K49</f>
        <v>13.832699999999999</v>
      </c>
      <c r="L46" s="222" t="str">
        <f>'3'!F49</f>
        <v>нд</v>
      </c>
      <c r="M46" s="229" t="s">
        <v>586</v>
      </c>
      <c r="N46" s="229" t="s">
        <v>586</v>
      </c>
      <c r="O46" s="229" t="s">
        <v>586</v>
      </c>
      <c r="P46" s="229" t="s">
        <v>586</v>
      </c>
      <c r="Q46" s="229" t="s">
        <v>586</v>
      </c>
      <c r="R46" s="229" t="s">
        <v>586</v>
      </c>
      <c r="S46" s="229" t="s">
        <v>586</v>
      </c>
    </row>
    <row r="47" spans="1:19" ht="78.75">
      <c r="A47" s="176" t="s">
        <v>557</v>
      </c>
      <c r="B47" s="177" t="s">
        <v>687</v>
      </c>
      <c r="C47" s="229" t="s">
        <v>586</v>
      </c>
      <c r="D47" s="301" t="e">
        <f>'2'!#REF!</f>
        <v>#REF!</v>
      </c>
      <c r="E47" s="229" t="s">
        <v>586</v>
      </c>
      <c r="F47" s="229" t="s">
        <v>586</v>
      </c>
      <c r="G47" s="229" t="s">
        <v>586</v>
      </c>
      <c r="H47" s="229" t="s">
        <v>586</v>
      </c>
      <c r="I47" s="302" t="e">
        <f t="shared" si="0"/>
        <v>#REF!</v>
      </c>
      <c r="J47" s="229" t="s">
        <v>586</v>
      </c>
      <c r="K47" s="303">
        <f>'3'!K50</f>
        <v>13.832699999999999</v>
      </c>
      <c r="L47" s="222" t="str">
        <f>'3'!F50</f>
        <v>нд</v>
      </c>
      <c r="M47" s="229" t="s">
        <v>586</v>
      </c>
      <c r="N47" s="229" t="s">
        <v>586</v>
      </c>
      <c r="O47" s="229" t="s">
        <v>586</v>
      </c>
      <c r="P47" s="229" t="s">
        <v>586</v>
      </c>
      <c r="Q47" s="229" t="s">
        <v>586</v>
      </c>
      <c r="R47" s="229" t="s">
        <v>586</v>
      </c>
      <c r="S47" s="229" t="s">
        <v>586</v>
      </c>
    </row>
    <row r="48" spans="1:19" ht="60">
      <c r="A48" s="190" t="s">
        <v>777</v>
      </c>
      <c r="B48" s="275" t="s">
        <v>720</v>
      </c>
      <c r="C48" s="52" t="s">
        <v>784</v>
      </c>
      <c r="D48" s="301" t="e">
        <f>'2'!#REF!</f>
        <v>#REF!</v>
      </c>
      <c r="E48" s="229" t="s">
        <v>586</v>
      </c>
      <c r="F48" s="229" t="s">
        <v>586</v>
      </c>
      <c r="G48" s="229" t="s">
        <v>586</v>
      </c>
      <c r="H48" s="229" t="s">
        <v>586</v>
      </c>
      <c r="I48" s="302" t="e">
        <f t="shared" si="0"/>
        <v>#REF!</v>
      </c>
      <c r="J48" s="229" t="s">
        <v>586</v>
      </c>
      <c r="K48" s="303">
        <f>'3'!K51</f>
        <v>3</v>
      </c>
      <c r="L48" s="222">
        <f>'3'!F51</f>
        <v>2018</v>
      </c>
      <c r="M48" s="229" t="s">
        <v>586</v>
      </c>
      <c r="N48" s="220" t="s">
        <v>912</v>
      </c>
      <c r="O48" s="229" t="s">
        <v>586</v>
      </c>
      <c r="P48" s="229" t="s">
        <v>586</v>
      </c>
      <c r="Q48" s="229" t="s">
        <v>586</v>
      </c>
      <c r="R48" s="229" t="s">
        <v>586</v>
      </c>
      <c r="S48" s="229" t="s">
        <v>586</v>
      </c>
    </row>
    <row r="49" spans="1:19" ht="47.25">
      <c r="A49" s="176" t="s">
        <v>510</v>
      </c>
      <c r="B49" s="177" t="s">
        <v>682</v>
      </c>
      <c r="C49" s="229" t="s">
        <v>586</v>
      </c>
      <c r="D49" s="301" t="e">
        <f>'2'!#REF!</f>
        <v>#REF!</v>
      </c>
      <c r="E49" s="229" t="s">
        <v>586</v>
      </c>
      <c r="F49" s="229" t="s">
        <v>586</v>
      </c>
      <c r="G49" s="229" t="s">
        <v>586</v>
      </c>
      <c r="H49" s="229" t="s">
        <v>586</v>
      </c>
      <c r="I49" s="302" t="e">
        <f t="shared" si="0"/>
        <v>#REF!</v>
      </c>
      <c r="J49" s="229" t="s">
        <v>586</v>
      </c>
      <c r="K49" s="303">
        <f>'3'!K52</f>
        <v>10.832699999999999</v>
      </c>
      <c r="L49" s="222" t="str">
        <f>'3'!F52</f>
        <v>нд</v>
      </c>
      <c r="M49" s="229" t="s">
        <v>586</v>
      </c>
      <c r="N49" s="229" t="s">
        <v>586</v>
      </c>
      <c r="O49" s="229" t="s">
        <v>586</v>
      </c>
      <c r="P49" s="229" t="s">
        <v>586</v>
      </c>
      <c r="Q49" s="229" t="s">
        <v>586</v>
      </c>
      <c r="R49" s="229" t="s">
        <v>586</v>
      </c>
      <c r="S49" s="229" t="s">
        <v>586</v>
      </c>
    </row>
    <row r="50" spans="1:19" ht="31.5">
      <c r="A50" s="176" t="s">
        <v>560</v>
      </c>
      <c r="B50" s="177" t="s">
        <v>683</v>
      </c>
      <c r="C50" s="229" t="s">
        <v>586</v>
      </c>
      <c r="D50" s="301" t="e">
        <f>'2'!#REF!</f>
        <v>#REF!</v>
      </c>
      <c r="E50" s="229" t="s">
        <v>586</v>
      </c>
      <c r="F50" s="229" t="s">
        <v>586</v>
      </c>
      <c r="G50" s="229" t="s">
        <v>586</v>
      </c>
      <c r="H50" s="229" t="s">
        <v>586</v>
      </c>
      <c r="I50" s="302" t="e">
        <f t="shared" si="0"/>
        <v>#REF!</v>
      </c>
      <c r="J50" s="229" t="s">
        <v>586</v>
      </c>
      <c r="K50" s="303">
        <f>'3'!K53</f>
        <v>10.832699999999999</v>
      </c>
      <c r="L50" s="222" t="str">
        <f>'3'!F53</f>
        <v>нд</v>
      </c>
      <c r="M50" s="229" t="s">
        <v>586</v>
      </c>
      <c r="N50" s="229" t="s">
        <v>586</v>
      </c>
      <c r="O50" s="229" t="s">
        <v>586</v>
      </c>
      <c r="P50" s="229" t="s">
        <v>586</v>
      </c>
      <c r="Q50" s="229" t="s">
        <v>586</v>
      </c>
      <c r="R50" s="229" t="s">
        <v>586</v>
      </c>
      <c r="S50" s="229" t="s">
        <v>586</v>
      </c>
    </row>
    <row r="51" spans="1:19" ht="75">
      <c r="A51" s="29" t="s">
        <v>753</v>
      </c>
      <c r="B51" s="272" t="s">
        <v>703</v>
      </c>
      <c r="C51" s="52" t="s">
        <v>785</v>
      </c>
      <c r="D51" s="301" t="e">
        <f>'2'!#REF!</f>
        <v>#REF!</v>
      </c>
      <c r="E51" s="229" t="s">
        <v>586</v>
      </c>
      <c r="F51" s="229" t="s">
        <v>586</v>
      </c>
      <c r="G51" s="229" t="s">
        <v>586</v>
      </c>
      <c r="H51" s="229" t="s">
        <v>586</v>
      </c>
      <c r="I51" s="302" t="e">
        <f t="shared" si="0"/>
        <v>#REF!</v>
      </c>
      <c r="J51" s="229" t="s">
        <v>586</v>
      </c>
      <c r="K51" s="303">
        <f>'3'!K54</f>
        <v>3.3349999999999995</v>
      </c>
      <c r="L51" s="222">
        <f>'3'!F54</f>
        <v>2019</v>
      </c>
      <c r="M51" s="229" t="s">
        <v>586</v>
      </c>
      <c r="N51" s="220" t="s">
        <v>752</v>
      </c>
      <c r="O51" s="229" t="s">
        <v>586</v>
      </c>
      <c r="P51" s="229" t="s">
        <v>586</v>
      </c>
      <c r="Q51" s="229" t="s">
        <v>586</v>
      </c>
      <c r="R51" s="229" t="s">
        <v>586</v>
      </c>
      <c r="S51" s="229" t="s">
        <v>586</v>
      </c>
    </row>
    <row r="52" spans="1:19" ht="75">
      <c r="A52" s="29" t="s">
        <v>754</v>
      </c>
      <c r="B52" s="277" t="s">
        <v>705</v>
      </c>
      <c r="C52" s="52" t="s">
        <v>786</v>
      </c>
      <c r="D52" s="301" t="e">
        <f>'2'!#REF!</f>
        <v>#REF!</v>
      </c>
      <c r="E52" s="229" t="s">
        <v>586</v>
      </c>
      <c r="F52" s="229" t="s">
        <v>586</v>
      </c>
      <c r="G52" s="229" t="s">
        <v>586</v>
      </c>
      <c r="H52" s="229" t="s">
        <v>586</v>
      </c>
      <c r="I52" s="302" t="e">
        <f t="shared" si="0"/>
        <v>#REF!</v>
      </c>
      <c r="J52" s="229" t="s">
        <v>586</v>
      </c>
      <c r="K52" s="303">
        <f>'3'!K55</f>
        <v>1.7936999999999999</v>
      </c>
      <c r="L52" s="222">
        <f>'3'!F55</f>
        <v>2019</v>
      </c>
      <c r="M52" s="229" t="s">
        <v>586</v>
      </c>
      <c r="N52" s="220" t="s">
        <v>752</v>
      </c>
      <c r="O52" s="229" t="s">
        <v>586</v>
      </c>
      <c r="P52" s="229" t="s">
        <v>586</v>
      </c>
      <c r="Q52" s="229" t="s">
        <v>586</v>
      </c>
      <c r="R52" s="229" t="s">
        <v>586</v>
      </c>
      <c r="S52" s="229" t="s">
        <v>586</v>
      </c>
    </row>
    <row r="53" spans="1:19" ht="75">
      <c r="A53" s="29" t="s">
        <v>755</v>
      </c>
      <c r="B53" s="277" t="s">
        <v>704</v>
      </c>
      <c r="C53" s="52" t="s">
        <v>787</v>
      </c>
      <c r="D53" s="301" t="e">
        <f>'2'!#REF!</f>
        <v>#REF!</v>
      </c>
      <c r="E53" s="229" t="s">
        <v>586</v>
      </c>
      <c r="F53" s="229" t="s">
        <v>586</v>
      </c>
      <c r="G53" s="229" t="s">
        <v>586</v>
      </c>
      <c r="H53" s="229" t="s">
        <v>586</v>
      </c>
      <c r="I53" s="302" t="e">
        <f t="shared" si="0"/>
        <v>#REF!</v>
      </c>
      <c r="J53" s="229" t="s">
        <v>586</v>
      </c>
      <c r="K53" s="303">
        <f>'3'!K56</f>
        <v>4.0019999999999998</v>
      </c>
      <c r="L53" s="222">
        <f>'3'!F56</f>
        <v>2020</v>
      </c>
      <c r="M53" s="229" t="s">
        <v>586</v>
      </c>
      <c r="N53" s="220" t="s">
        <v>752</v>
      </c>
      <c r="O53" s="229" t="s">
        <v>586</v>
      </c>
      <c r="P53" s="229" t="s">
        <v>586</v>
      </c>
      <c r="Q53" s="229" t="s">
        <v>586</v>
      </c>
      <c r="R53" s="229" t="s">
        <v>586</v>
      </c>
      <c r="S53" s="229" t="s">
        <v>586</v>
      </c>
    </row>
    <row r="54" spans="1:19" ht="47.25">
      <c r="A54" s="29" t="s">
        <v>756</v>
      </c>
      <c r="B54" s="272" t="s">
        <v>706</v>
      </c>
      <c r="C54" s="52" t="s">
        <v>788</v>
      </c>
      <c r="D54" s="301" t="e">
        <f>'2'!#REF!</f>
        <v>#REF!</v>
      </c>
      <c r="E54" s="229" t="s">
        <v>586</v>
      </c>
      <c r="F54" s="229" t="s">
        <v>586</v>
      </c>
      <c r="G54" s="229" t="s">
        <v>586</v>
      </c>
      <c r="H54" s="229" t="s">
        <v>586</v>
      </c>
      <c r="I54" s="302" t="e">
        <f t="shared" si="0"/>
        <v>#REF!</v>
      </c>
      <c r="J54" s="229" t="s">
        <v>586</v>
      </c>
      <c r="K54" s="303">
        <f>'3'!K57</f>
        <v>1.702</v>
      </c>
      <c r="L54" s="222">
        <f>'3'!F57</f>
        <v>2020</v>
      </c>
      <c r="M54" s="229" t="s">
        <v>586</v>
      </c>
      <c r="N54" s="229" t="s">
        <v>586</v>
      </c>
      <c r="O54" s="229" t="s">
        <v>586</v>
      </c>
      <c r="P54" s="229" t="s">
        <v>586</v>
      </c>
      <c r="Q54" s="229" t="s">
        <v>586</v>
      </c>
      <c r="R54" s="229" t="s">
        <v>586</v>
      </c>
      <c r="S54" s="229" t="s">
        <v>586</v>
      </c>
    </row>
    <row r="55" spans="1:19" ht="15.75">
      <c r="A55" s="174"/>
      <c r="B55" s="191" t="s">
        <v>663</v>
      </c>
      <c r="C55" s="229" t="s">
        <v>586</v>
      </c>
      <c r="D55" s="301" t="e">
        <f>'2'!#REF!</f>
        <v>#REF!</v>
      </c>
      <c r="E55" s="229" t="s">
        <v>586</v>
      </c>
      <c r="F55" s="229" t="s">
        <v>586</v>
      </c>
      <c r="G55" s="229" t="s">
        <v>586</v>
      </c>
      <c r="H55" s="229" t="s">
        <v>586</v>
      </c>
      <c r="I55" s="302" t="e">
        <f t="shared" si="0"/>
        <v>#REF!</v>
      </c>
      <c r="J55" s="229" t="s">
        <v>586</v>
      </c>
      <c r="K55" s="303">
        <f>'3'!K58</f>
        <v>20.025600000000001</v>
      </c>
      <c r="L55" s="222" t="str">
        <f>'3'!F58</f>
        <v>нд</v>
      </c>
      <c r="M55" s="229" t="s">
        <v>586</v>
      </c>
      <c r="N55" s="229" t="s">
        <v>586</v>
      </c>
      <c r="O55" s="229" t="s">
        <v>586</v>
      </c>
      <c r="P55" s="229" t="s">
        <v>586</v>
      </c>
      <c r="Q55" s="229" t="s">
        <v>586</v>
      </c>
      <c r="R55" s="229" t="s">
        <v>586</v>
      </c>
      <c r="S55" s="229" t="s">
        <v>586</v>
      </c>
    </row>
    <row r="56" spans="1:19" ht="47.25">
      <c r="A56" s="176" t="s">
        <v>504</v>
      </c>
      <c r="B56" s="177" t="s">
        <v>681</v>
      </c>
      <c r="C56" s="229" t="s">
        <v>586</v>
      </c>
      <c r="D56" s="301" t="e">
        <f>'2'!#REF!</f>
        <v>#REF!</v>
      </c>
      <c r="E56" s="229" t="s">
        <v>586</v>
      </c>
      <c r="F56" s="229" t="s">
        <v>586</v>
      </c>
      <c r="G56" s="229" t="s">
        <v>586</v>
      </c>
      <c r="H56" s="229" t="s">
        <v>586</v>
      </c>
      <c r="I56" s="302" t="e">
        <f t="shared" si="0"/>
        <v>#REF!</v>
      </c>
      <c r="J56" s="229" t="s">
        <v>586</v>
      </c>
      <c r="K56" s="303">
        <f>'3'!K59</f>
        <v>20.025600000000001</v>
      </c>
      <c r="L56" s="222" t="str">
        <f>'3'!F59</f>
        <v>нд</v>
      </c>
      <c r="M56" s="229" t="s">
        <v>586</v>
      </c>
      <c r="N56" s="229" t="s">
        <v>586</v>
      </c>
      <c r="O56" s="229" t="s">
        <v>586</v>
      </c>
      <c r="P56" s="229" t="s">
        <v>586</v>
      </c>
      <c r="Q56" s="229" t="s">
        <v>586</v>
      </c>
      <c r="R56" s="229" t="s">
        <v>586</v>
      </c>
      <c r="S56" s="229" t="s">
        <v>586</v>
      </c>
    </row>
    <row r="57" spans="1:19" ht="47.25">
      <c r="A57" s="176" t="s">
        <v>510</v>
      </c>
      <c r="B57" s="177" t="s">
        <v>682</v>
      </c>
      <c r="C57" s="229" t="s">
        <v>586</v>
      </c>
      <c r="D57" s="301" t="e">
        <f>'2'!#REF!</f>
        <v>#REF!</v>
      </c>
      <c r="E57" s="229" t="s">
        <v>586</v>
      </c>
      <c r="F57" s="229" t="s">
        <v>586</v>
      </c>
      <c r="G57" s="229" t="s">
        <v>586</v>
      </c>
      <c r="H57" s="229" t="s">
        <v>586</v>
      </c>
      <c r="I57" s="302" t="e">
        <f t="shared" si="0"/>
        <v>#REF!</v>
      </c>
      <c r="J57" s="229" t="s">
        <v>586</v>
      </c>
      <c r="K57" s="303">
        <f>'3'!K60</f>
        <v>8.6156000000000006</v>
      </c>
      <c r="L57" s="222" t="str">
        <f>'3'!F60</f>
        <v>нд</v>
      </c>
      <c r="M57" s="229" t="s">
        <v>586</v>
      </c>
      <c r="N57" s="229" t="s">
        <v>586</v>
      </c>
      <c r="O57" s="229" t="s">
        <v>586</v>
      </c>
      <c r="P57" s="229" t="s">
        <v>586</v>
      </c>
      <c r="Q57" s="229" t="s">
        <v>586</v>
      </c>
      <c r="R57" s="229" t="s">
        <v>586</v>
      </c>
      <c r="S57" s="229" t="s">
        <v>586</v>
      </c>
    </row>
    <row r="58" spans="1:19" ht="31.5">
      <c r="A58" s="176" t="s">
        <v>560</v>
      </c>
      <c r="B58" s="177" t="s">
        <v>683</v>
      </c>
      <c r="C58" s="229" t="s">
        <v>586</v>
      </c>
      <c r="D58" s="301" t="e">
        <f>'2'!#REF!</f>
        <v>#REF!</v>
      </c>
      <c r="E58" s="229" t="s">
        <v>586</v>
      </c>
      <c r="F58" s="229" t="s">
        <v>586</v>
      </c>
      <c r="G58" s="229" t="s">
        <v>586</v>
      </c>
      <c r="H58" s="229" t="s">
        <v>586</v>
      </c>
      <c r="I58" s="302" t="e">
        <f t="shared" si="0"/>
        <v>#REF!</v>
      </c>
      <c r="J58" s="229" t="s">
        <v>586</v>
      </c>
      <c r="K58" s="303">
        <f>'3'!K61</f>
        <v>8.6156000000000006</v>
      </c>
      <c r="L58" s="222" t="str">
        <f>'3'!F61</f>
        <v>нд</v>
      </c>
      <c r="M58" s="229" t="s">
        <v>586</v>
      </c>
      <c r="N58" s="229" t="s">
        <v>586</v>
      </c>
      <c r="O58" s="229" t="s">
        <v>586</v>
      </c>
      <c r="P58" s="229" t="s">
        <v>586</v>
      </c>
      <c r="Q58" s="229" t="s">
        <v>586</v>
      </c>
      <c r="R58" s="229" t="s">
        <v>586</v>
      </c>
      <c r="S58" s="229" t="s">
        <v>586</v>
      </c>
    </row>
    <row r="59" spans="1:19" ht="75">
      <c r="A59" s="29" t="s">
        <v>753</v>
      </c>
      <c r="B59" s="186" t="s">
        <v>707</v>
      </c>
      <c r="C59" s="52" t="s">
        <v>789</v>
      </c>
      <c r="D59" s="301" t="e">
        <f>'2'!#REF!</f>
        <v>#REF!</v>
      </c>
      <c r="E59" s="229" t="s">
        <v>586</v>
      </c>
      <c r="F59" s="229" t="s">
        <v>586</v>
      </c>
      <c r="G59" s="229" t="s">
        <v>586</v>
      </c>
      <c r="H59" s="229" t="s">
        <v>586</v>
      </c>
      <c r="I59" s="302" t="e">
        <f t="shared" si="0"/>
        <v>#REF!</v>
      </c>
      <c r="J59" s="229" t="s">
        <v>586</v>
      </c>
      <c r="K59" s="303">
        <f>'3'!K62</f>
        <v>4.609</v>
      </c>
      <c r="L59" s="222">
        <f>'3'!F62</f>
        <v>2019</v>
      </c>
      <c r="M59" s="229" t="s">
        <v>586</v>
      </c>
      <c r="N59" s="220" t="s">
        <v>752</v>
      </c>
      <c r="O59" s="229" t="s">
        <v>586</v>
      </c>
      <c r="P59" s="229" t="s">
        <v>586</v>
      </c>
      <c r="Q59" s="229" t="s">
        <v>586</v>
      </c>
      <c r="R59" s="229" t="s">
        <v>586</v>
      </c>
      <c r="S59" s="229" t="s">
        <v>586</v>
      </c>
    </row>
    <row r="60" spans="1:19" ht="75">
      <c r="A60" s="29" t="s">
        <v>754</v>
      </c>
      <c r="B60" s="186" t="s">
        <v>708</v>
      </c>
      <c r="C60" s="52" t="s">
        <v>790</v>
      </c>
      <c r="D60" s="301" t="e">
        <f>'2'!#REF!</f>
        <v>#REF!</v>
      </c>
      <c r="E60" s="229" t="s">
        <v>586</v>
      </c>
      <c r="F60" s="229" t="s">
        <v>586</v>
      </c>
      <c r="G60" s="229" t="s">
        <v>586</v>
      </c>
      <c r="H60" s="229" t="s">
        <v>586</v>
      </c>
      <c r="I60" s="302" t="e">
        <f t="shared" si="0"/>
        <v>#REF!</v>
      </c>
      <c r="J60" s="229" t="s">
        <v>586</v>
      </c>
      <c r="K60" s="303">
        <f>'3'!K63</f>
        <v>4.0066000000000006</v>
      </c>
      <c r="L60" s="222">
        <f>'3'!F63</f>
        <v>2019</v>
      </c>
      <c r="M60" s="229" t="s">
        <v>586</v>
      </c>
      <c r="N60" s="220" t="s">
        <v>752</v>
      </c>
      <c r="O60" s="229" t="s">
        <v>586</v>
      </c>
      <c r="P60" s="229" t="s">
        <v>586</v>
      </c>
      <c r="Q60" s="229" t="s">
        <v>586</v>
      </c>
      <c r="R60" s="229" t="s">
        <v>586</v>
      </c>
      <c r="S60" s="229" t="s">
        <v>586</v>
      </c>
    </row>
    <row r="61" spans="1:19" ht="47.25">
      <c r="A61" s="176" t="s">
        <v>511</v>
      </c>
      <c r="B61" s="177" t="s">
        <v>685</v>
      </c>
      <c r="C61" s="229" t="s">
        <v>586</v>
      </c>
      <c r="D61" s="301" t="e">
        <f>'2'!#REF!</f>
        <v>#REF!</v>
      </c>
      <c r="E61" s="229" t="s">
        <v>586</v>
      </c>
      <c r="F61" s="229" t="s">
        <v>586</v>
      </c>
      <c r="G61" s="229" t="s">
        <v>586</v>
      </c>
      <c r="H61" s="229" t="s">
        <v>586</v>
      </c>
      <c r="I61" s="302" t="e">
        <f t="shared" si="0"/>
        <v>#REF!</v>
      </c>
      <c r="J61" s="229" t="s">
        <v>586</v>
      </c>
      <c r="K61" s="303">
        <f>'3'!K64</f>
        <v>11.41</v>
      </c>
      <c r="L61" s="222" t="str">
        <f>'3'!F64</f>
        <v>нд</v>
      </c>
      <c r="M61" s="229" t="s">
        <v>586</v>
      </c>
      <c r="N61" s="229" t="s">
        <v>586</v>
      </c>
      <c r="O61" s="229" t="s">
        <v>586</v>
      </c>
      <c r="P61" s="229" t="s">
        <v>586</v>
      </c>
      <c r="Q61" s="229" t="s">
        <v>586</v>
      </c>
      <c r="R61" s="229" t="s">
        <v>586</v>
      </c>
      <c r="S61" s="229" t="s">
        <v>586</v>
      </c>
    </row>
    <row r="62" spans="1:19" ht="47.25">
      <c r="A62" s="176" t="s">
        <v>567</v>
      </c>
      <c r="B62" s="177" t="s">
        <v>684</v>
      </c>
      <c r="C62" s="229" t="s">
        <v>586</v>
      </c>
      <c r="D62" s="301" t="e">
        <f>'2'!#REF!</f>
        <v>#REF!</v>
      </c>
      <c r="E62" s="229" t="s">
        <v>586</v>
      </c>
      <c r="F62" s="229" t="s">
        <v>586</v>
      </c>
      <c r="G62" s="229" t="s">
        <v>586</v>
      </c>
      <c r="H62" s="229" t="s">
        <v>586</v>
      </c>
      <c r="I62" s="302" t="e">
        <f t="shared" si="0"/>
        <v>#REF!</v>
      </c>
      <c r="J62" s="229" t="s">
        <v>586</v>
      </c>
      <c r="K62" s="303">
        <f>'3'!K65</f>
        <v>11.41</v>
      </c>
      <c r="L62" s="222" t="str">
        <f>'3'!F65</f>
        <v>нд</v>
      </c>
      <c r="M62" s="229" t="s">
        <v>586</v>
      </c>
      <c r="N62" s="229" t="s">
        <v>586</v>
      </c>
      <c r="O62" s="229" t="s">
        <v>586</v>
      </c>
      <c r="P62" s="229" t="s">
        <v>586</v>
      </c>
      <c r="Q62" s="229" t="s">
        <v>586</v>
      </c>
      <c r="R62" s="229" t="s">
        <v>586</v>
      </c>
      <c r="S62" s="229" t="s">
        <v>586</v>
      </c>
    </row>
    <row r="63" spans="1:19" ht="63">
      <c r="A63" s="29" t="s">
        <v>776</v>
      </c>
      <c r="B63" s="186" t="s">
        <v>709</v>
      </c>
      <c r="C63" s="52" t="s">
        <v>790</v>
      </c>
      <c r="D63" s="301" t="e">
        <f>'2'!#REF!</f>
        <v>#REF!</v>
      </c>
      <c r="E63" s="229" t="s">
        <v>586</v>
      </c>
      <c r="F63" s="229" t="s">
        <v>586</v>
      </c>
      <c r="G63" s="229" t="s">
        <v>586</v>
      </c>
      <c r="H63" s="229" t="s">
        <v>586</v>
      </c>
      <c r="I63" s="302" t="e">
        <f t="shared" si="0"/>
        <v>#REF!</v>
      </c>
      <c r="J63" s="229" t="s">
        <v>586</v>
      </c>
      <c r="K63" s="303">
        <f>'3'!K66</f>
        <v>11.41</v>
      </c>
      <c r="L63" s="222">
        <f>'3'!F66</f>
        <v>2018</v>
      </c>
      <c r="M63" s="229" t="s">
        <v>586</v>
      </c>
      <c r="N63" s="229" t="s">
        <v>586</v>
      </c>
      <c r="O63" s="229" t="s">
        <v>586</v>
      </c>
      <c r="P63" s="229" t="s">
        <v>586</v>
      </c>
      <c r="Q63" s="229" t="s">
        <v>586</v>
      </c>
      <c r="R63" s="229" t="s">
        <v>586</v>
      </c>
      <c r="S63" s="229" t="s">
        <v>586</v>
      </c>
    </row>
    <row r="64" spans="1:19" ht="15.75">
      <c r="A64" s="174"/>
      <c r="B64" s="278" t="s">
        <v>666</v>
      </c>
      <c r="C64" s="229" t="s">
        <v>586</v>
      </c>
      <c r="D64" s="301" t="e">
        <f>'2'!#REF!</f>
        <v>#REF!</v>
      </c>
      <c r="E64" s="229" t="s">
        <v>586</v>
      </c>
      <c r="F64" s="229" t="s">
        <v>586</v>
      </c>
      <c r="G64" s="229" t="s">
        <v>586</v>
      </c>
      <c r="H64" s="229" t="s">
        <v>586</v>
      </c>
      <c r="I64" s="302" t="e">
        <f t="shared" si="0"/>
        <v>#REF!</v>
      </c>
      <c r="J64" s="229" t="s">
        <v>586</v>
      </c>
      <c r="K64" s="303">
        <f>'3'!K67</f>
        <v>144.67681999999999</v>
      </c>
      <c r="L64" s="222" t="str">
        <f>'3'!F67</f>
        <v>нд</v>
      </c>
      <c r="M64" s="229" t="s">
        <v>586</v>
      </c>
      <c r="N64" s="229" t="s">
        <v>586</v>
      </c>
      <c r="O64" s="229" t="s">
        <v>586</v>
      </c>
      <c r="P64" s="229" t="s">
        <v>586</v>
      </c>
      <c r="Q64" s="229" t="s">
        <v>586</v>
      </c>
      <c r="R64" s="229" t="s">
        <v>586</v>
      </c>
      <c r="S64" s="229" t="s">
        <v>586</v>
      </c>
    </row>
    <row r="65" spans="1:19" ht="47.25">
      <c r="A65" s="176" t="s">
        <v>504</v>
      </c>
      <c r="B65" s="177" t="s">
        <v>681</v>
      </c>
      <c r="C65" s="229" t="s">
        <v>586</v>
      </c>
      <c r="D65" s="301" t="e">
        <f>'2'!#REF!</f>
        <v>#REF!</v>
      </c>
      <c r="E65" s="229" t="s">
        <v>586</v>
      </c>
      <c r="F65" s="229" t="s">
        <v>586</v>
      </c>
      <c r="G65" s="229" t="s">
        <v>586</v>
      </c>
      <c r="H65" s="229" t="s">
        <v>586</v>
      </c>
      <c r="I65" s="302" t="e">
        <f t="shared" si="0"/>
        <v>#REF!</v>
      </c>
      <c r="J65" s="229" t="s">
        <v>586</v>
      </c>
      <c r="K65" s="303">
        <f>'3'!K68</f>
        <v>144.67681999999999</v>
      </c>
      <c r="L65" s="222" t="str">
        <f>'3'!F68</f>
        <v>нд</v>
      </c>
      <c r="M65" s="229" t="s">
        <v>586</v>
      </c>
      <c r="N65" s="229" t="s">
        <v>586</v>
      </c>
      <c r="O65" s="229" t="s">
        <v>586</v>
      </c>
      <c r="P65" s="229" t="s">
        <v>586</v>
      </c>
      <c r="Q65" s="229" t="s">
        <v>586</v>
      </c>
      <c r="R65" s="229" t="s">
        <v>586</v>
      </c>
      <c r="S65" s="229" t="s">
        <v>586</v>
      </c>
    </row>
    <row r="66" spans="1:19" ht="78.75">
      <c r="A66" s="176" t="s">
        <v>509</v>
      </c>
      <c r="B66" s="177" t="s">
        <v>686</v>
      </c>
      <c r="C66" s="229" t="s">
        <v>586</v>
      </c>
      <c r="D66" s="301" t="e">
        <f>'2'!#REF!</f>
        <v>#REF!</v>
      </c>
      <c r="E66" s="229" t="s">
        <v>586</v>
      </c>
      <c r="F66" s="229" t="s">
        <v>586</v>
      </c>
      <c r="G66" s="229" t="s">
        <v>586</v>
      </c>
      <c r="H66" s="229" t="s">
        <v>586</v>
      </c>
      <c r="I66" s="302" t="e">
        <f t="shared" si="0"/>
        <v>#REF!</v>
      </c>
      <c r="J66" s="229" t="s">
        <v>586</v>
      </c>
      <c r="K66" s="303">
        <f>'3'!K69</f>
        <v>79</v>
      </c>
      <c r="L66" s="222" t="str">
        <f>'3'!F69</f>
        <v>нд</v>
      </c>
      <c r="M66" s="229" t="s">
        <v>586</v>
      </c>
      <c r="N66" s="229" t="s">
        <v>586</v>
      </c>
      <c r="O66" s="229" t="s">
        <v>586</v>
      </c>
      <c r="P66" s="229" t="s">
        <v>586</v>
      </c>
      <c r="Q66" s="229" t="s">
        <v>586</v>
      </c>
      <c r="R66" s="229" t="s">
        <v>586</v>
      </c>
      <c r="S66" s="229" t="s">
        <v>586</v>
      </c>
    </row>
    <row r="67" spans="1:19" ht="78.75">
      <c r="A67" s="176" t="s">
        <v>557</v>
      </c>
      <c r="B67" s="177" t="s">
        <v>687</v>
      </c>
      <c r="C67" s="229" t="s">
        <v>586</v>
      </c>
      <c r="D67" s="301" t="e">
        <f>'2'!#REF!</f>
        <v>#REF!</v>
      </c>
      <c r="E67" s="229" t="s">
        <v>586</v>
      </c>
      <c r="F67" s="229" t="s">
        <v>586</v>
      </c>
      <c r="G67" s="229" t="s">
        <v>586</v>
      </c>
      <c r="H67" s="229" t="s">
        <v>586</v>
      </c>
      <c r="I67" s="302" t="e">
        <f t="shared" si="0"/>
        <v>#REF!</v>
      </c>
      <c r="J67" s="229" t="s">
        <v>586</v>
      </c>
      <c r="K67" s="303">
        <f>'3'!K70</f>
        <v>79</v>
      </c>
      <c r="L67" s="222" t="str">
        <f>'3'!F70</f>
        <v>нд</v>
      </c>
      <c r="M67" s="229" t="s">
        <v>586</v>
      </c>
      <c r="N67" s="229" t="s">
        <v>586</v>
      </c>
      <c r="O67" s="229" t="s">
        <v>586</v>
      </c>
      <c r="P67" s="229" t="s">
        <v>586</v>
      </c>
      <c r="Q67" s="229" t="s">
        <v>586</v>
      </c>
      <c r="R67" s="229" t="s">
        <v>586</v>
      </c>
      <c r="S67" s="229" t="s">
        <v>586</v>
      </c>
    </row>
    <row r="68" spans="1:19" ht="63">
      <c r="A68" s="29" t="s">
        <v>777</v>
      </c>
      <c r="B68" s="277" t="s">
        <v>722</v>
      </c>
      <c r="C68" s="52" t="s">
        <v>791</v>
      </c>
      <c r="D68" s="301" t="e">
        <f>'2'!#REF!</f>
        <v>#REF!</v>
      </c>
      <c r="E68" s="229" t="s">
        <v>586</v>
      </c>
      <c r="F68" s="229" t="s">
        <v>586</v>
      </c>
      <c r="G68" s="229" t="s">
        <v>586</v>
      </c>
      <c r="H68" s="229" t="s">
        <v>586</v>
      </c>
      <c r="I68" s="302" t="e">
        <f t="shared" si="0"/>
        <v>#REF!</v>
      </c>
      <c r="J68" s="229" t="s">
        <v>586</v>
      </c>
      <c r="K68" s="303">
        <f>'3'!K71</f>
        <v>4</v>
      </c>
      <c r="L68" s="222">
        <f>'3'!F71</f>
        <v>2018</v>
      </c>
      <c r="M68" s="229" t="s">
        <v>586</v>
      </c>
      <c r="N68" s="220" t="s">
        <v>912</v>
      </c>
      <c r="O68" s="229" t="s">
        <v>586</v>
      </c>
      <c r="P68" s="229" t="s">
        <v>586</v>
      </c>
      <c r="Q68" s="229" t="s">
        <v>586</v>
      </c>
      <c r="R68" s="229" t="s">
        <v>586</v>
      </c>
      <c r="S68" s="229" t="s">
        <v>586</v>
      </c>
    </row>
    <row r="69" spans="1:19" ht="110.25">
      <c r="A69" s="29" t="s">
        <v>778</v>
      </c>
      <c r="B69" s="277" t="s">
        <v>724</v>
      </c>
      <c r="C69" s="52" t="s">
        <v>792</v>
      </c>
      <c r="D69" s="301" t="e">
        <f>'2'!#REF!</f>
        <v>#REF!</v>
      </c>
      <c r="E69" s="229" t="s">
        <v>586</v>
      </c>
      <c r="F69" s="229" t="s">
        <v>586</v>
      </c>
      <c r="G69" s="229" t="s">
        <v>586</v>
      </c>
      <c r="H69" s="229" t="s">
        <v>586</v>
      </c>
      <c r="I69" s="302" t="e">
        <f t="shared" si="0"/>
        <v>#REF!</v>
      </c>
      <c r="J69" s="229" t="s">
        <v>586</v>
      </c>
      <c r="K69" s="303">
        <f>'3'!K72</f>
        <v>21.5</v>
      </c>
      <c r="L69" s="222">
        <f>'3'!F72</f>
        <v>2020</v>
      </c>
      <c r="M69" s="229" t="s">
        <v>586</v>
      </c>
      <c r="N69" s="220" t="s">
        <v>912</v>
      </c>
      <c r="O69" s="229" t="s">
        <v>586</v>
      </c>
      <c r="P69" s="229" t="s">
        <v>586</v>
      </c>
      <c r="Q69" s="229" t="s">
        <v>586</v>
      </c>
      <c r="R69" s="229" t="s">
        <v>586</v>
      </c>
      <c r="S69" s="229" t="s">
        <v>586</v>
      </c>
    </row>
    <row r="70" spans="1:19" ht="94.5">
      <c r="A70" s="29" t="s">
        <v>797</v>
      </c>
      <c r="B70" s="277" t="s">
        <v>725</v>
      </c>
      <c r="C70" s="52" t="s">
        <v>793</v>
      </c>
      <c r="D70" s="301" t="e">
        <f>'2'!#REF!</f>
        <v>#REF!</v>
      </c>
      <c r="E70" s="229" t="s">
        <v>586</v>
      </c>
      <c r="F70" s="229" t="s">
        <v>586</v>
      </c>
      <c r="G70" s="229" t="s">
        <v>586</v>
      </c>
      <c r="H70" s="229" t="s">
        <v>586</v>
      </c>
      <c r="I70" s="302" t="e">
        <f t="shared" si="0"/>
        <v>#REF!</v>
      </c>
      <c r="J70" s="229" t="s">
        <v>586</v>
      </c>
      <c r="K70" s="303">
        <f>'3'!K73</f>
        <v>8</v>
      </c>
      <c r="L70" s="222">
        <f>'3'!F73</f>
        <v>2020</v>
      </c>
      <c r="M70" s="229" t="s">
        <v>586</v>
      </c>
      <c r="N70" s="220" t="s">
        <v>912</v>
      </c>
      <c r="O70" s="229" t="s">
        <v>586</v>
      </c>
      <c r="P70" s="229" t="s">
        <v>586</v>
      </c>
      <c r="Q70" s="229" t="s">
        <v>586</v>
      </c>
      <c r="R70" s="229" t="s">
        <v>586</v>
      </c>
      <c r="S70" s="229" t="s">
        <v>586</v>
      </c>
    </row>
    <row r="71" spans="1:19" ht="63">
      <c r="A71" s="29" t="s">
        <v>798</v>
      </c>
      <c r="B71" s="277" t="s">
        <v>723</v>
      </c>
      <c r="C71" s="52" t="s">
        <v>794</v>
      </c>
      <c r="D71" s="301" t="e">
        <f>'2'!#REF!</f>
        <v>#REF!</v>
      </c>
      <c r="E71" s="229" t="s">
        <v>586</v>
      </c>
      <c r="F71" s="229" t="s">
        <v>586</v>
      </c>
      <c r="G71" s="229" t="s">
        <v>586</v>
      </c>
      <c r="H71" s="229" t="s">
        <v>586</v>
      </c>
      <c r="I71" s="302" t="e">
        <f t="shared" si="0"/>
        <v>#REF!</v>
      </c>
      <c r="J71" s="229" t="s">
        <v>586</v>
      </c>
      <c r="K71" s="303">
        <f>'3'!K74</f>
        <v>7</v>
      </c>
      <c r="L71" s="222">
        <f>'3'!F74</f>
        <v>2018</v>
      </c>
      <c r="M71" s="229" t="s">
        <v>586</v>
      </c>
      <c r="N71" s="220" t="s">
        <v>912</v>
      </c>
      <c r="O71" s="229" t="s">
        <v>586</v>
      </c>
      <c r="P71" s="229" t="s">
        <v>586</v>
      </c>
      <c r="Q71" s="229" t="s">
        <v>586</v>
      </c>
      <c r="R71" s="229" t="s">
        <v>586</v>
      </c>
      <c r="S71" s="229" t="s">
        <v>586</v>
      </c>
    </row>
    <row r="72" spans="1:19" ht="94.5">
      <c r="A72" s="29" t="s">
        <v>799</v>
      </c>
      <c r="B72" s="277" t="s">
        <v>737</v>
      </c>
      <c r="C72" s="52" t="s">
        <v>795</v>
      </c>
      <c r="D72" s="301" t="e">
        <f>'2'!#REF!</f>
        <v>#REF!</v>
      </c>
      <c r="E72" s="229" t="s">
        <v>586</v>
      </c>
      <c r="F72" s="229" t="s">
        <v>586</v>
      </c>
      <c r="G72" s="229" t="s">
        <v>586</v>
      </c>
      <c r="H72" s="229" t="s">
        <v>586</v>
      </c>
      <c r="I72" s="302" t="e">
        <f t="shared" si="0"/>
        <v>#REF!</v>
      </c>
      <c r="J72" s="229" t="s">
        <v>586</v>
      </c>
      <c r="K72" s="303">
        <f>'3'!K75</f>
        <v>24.5</v>
      </c>
      <c r="L72" s="222">
        <f>'3'!F75</f>
        <v>2020</v>
      </c>
      <c r="M72" s="229" t="s">
        <v>586</v>
      </c>
      <c r="N72" s="220" t="s">
        <v>912</v>
      </c>
      <c r="O72" s="229" t="s">
        <v>586</v>
      </c>
      <c r="P72" s="229" t="s">
        <v>586</v>
      </c>
      <c r="Q72" s="229" t="s">
        <v>586</v>
      </c>
      <c r="R72" s="229" t="s">
        <v>586</v>
      </c>
      <c r="S72" s="229" t="s">
        <v>586</v>
      </c>
    </row>
    <row r="73" spans="1:19" ht="94.5">
      <c r="A73" s="29" t="s">
        <v>800</v>
      </c>
      <c r="B73" s="277" t="s">
        <v>721</v>
      </c>
      <c r="C73" s="52" t="s">
        <v>796</v>
      </c>
      <c r="D73" s="301" t="e">
        <f>'2'!#REF!</f>
        <v>#REF!</v>
      </c>
      <c r="E73" s="229" t="s">
        <v>586</v>
      </c>
      <c r="F73" s="229" t="s">
        <v>586</v>
      </c>
      <c r="G73" s="229" t="s">
        <v>586</v>
      </c>
      <c r="H73" s="229" t="s">
        <v>586</v>
      </c>
      <c r="I73" s="302" t="e">
        <f t="shared" si="0"/>
        <v>#REF!</v>
      </c>
      <c r="J73" s="229" t="s">
        <v>586</v>
      </c>
      <c r="K73" s="303">
        <f>'3'!K76</f>
        <v>14</v>
      </c>
      <c r="L73" s="222">
        <f>'3'!F76</f>
        <v>2020</v>
      </c>
      <c r="M73" s="229" t="s">
        <v>586</v>
      </c>
      <c r="N73" s="220" t="s">
        <v>912</v>
      </c>
      <c r="O73" s="229" t="s">
        <v>586</v>
      </c>
      <c r="P73" s="229" t="s">
        <v>586</v>
      </c>
      <c r="Q73" s="229" t="s">
        <v>586</v>
      </c>
      <c r="R73" s="229" t="s">
        <v>586</v>
      </c>
      <c r="S73" s="229" t="s">
        <v>586</v>
      </c>
    </row>
    <row r="74" spans="1:19" ht="47.25">
      <c r="A74" s="176" t="s">
        <v>510</v>
      </c>
      <c r="B74" s="177" t="s">
        <v>682</v>
      </c>
      <c r="C74" s="229" t="s">
        <v>586</v>
      </c>
      <c r="D74" s="301" t="e">
        <f>'2'!#REF!</f>
        <v>#REF!</v>
      </c>
      <c r="E74" s="229" t="s">
        <v>586</v>
      </c>
      <c r="F74" s="229" t="s">
        <v>586</v>
      </c>
      <c r="G74" s="229" t="s">
        <v>586</v>
      </c>
      <c r="H74" s="229" t="s">
        <v>586</v>
      </c>
      <c r="I74" s="302" t="e">
        <f t="shared" si="0"/>
        <v>#REF!</v>
      </c>
      <c r="J74" s="229" t="s">
        <v>586</v>
      </c>
      <c r="K74" s="303">
        <f>'3'!K77</f>
        <v>65.676819999999992</v>
      </c>
      <c r="L74" s="222" t="str">
        <f>'3'!F77</f>
        <v>нд</v>
      </c>
      <c r="M74" s="229" t="s">
        <v>586</v>
      </c>
      <c r="N74" s="229" t="s">
        <v>586</v>
      </c>
      <c r="O74" s="229" t="s">
        <v>586</v>
      </c>
      <c r="P74" s="229" t="s">
        <v>586</v>
      </c>
      <c r="Q74" s="229" t="s">
        <v>586</v>
      </c>
      <c r="R74" s="229" t="s">
        <v>586</v>
      </c>
      <c r="S74" s="229" t="s">
        <v>586</v>
      </c>
    </row>
    <row r="75" spans="1:19" ht="31.5">
      <c r="A75" s="176" t="s">
        <v>560</v>
      </c>
      <c r="B75" s="177" t="s">
        <v>683</v>
      </c>
      <c r="C75" s="229" t="s">
        <v>586</v>
      </c>
      <c r="D75" s="301" t="e">
        <f>'2'!#REF!</f>
        <v>#REF!</v>
      </c>
      <c r="E75" s="229" t="s">
        <v>586</v>
      </c>
      <c r="F75" s="229" t="s">
        <v>586</v>
      </c>
      <c r="G75" s="229" t="s">
        <v>586</v>
      </c>
      <c r="H75" s="229" t="s">
        <v>586</v>
      </c>
      <c r="I75" s="302" t="e">
        <f t="shared" si="0"/>
        <v>#REF!</v>
      </c>
      <c r="J75" s="229" t="s">
        <v>586</v>
      </c>
      <c r="K75" s="303">
        <f>'3'!K78</f>
        <v>65.676819999999992</v>
      </c>
      <c r="L75" s="222" t="str">
        <f>'3'!F78</f>
        <v>нд</v>
      </c>
      <c r="M75" s="229" t="s">
        <v>586</v>
      </c>
      <c r="N75" s="229" t="s">
        <v>586</v>
      </c>
      <c r="O75" s="229" t="s">
        <v>586</v>
      </c>
      <c r="P75" s="229" t="s">
        <v>586</v>
      </c>
      <c r="Q75" s="229" t="s">
        <v>586</v>
      </c>
      <c r="R75" s="229" t="s">
        <v>586</v>
      </c>
      <c r="S75" s="229" t="s">
        <v>586</v>
      </c>
    </row>
    <row r="76" spans="1:19" ht="75">
      <c r="A76" s="29" t="s">
        <v>753</v>
      </c>
      <c r="B76" s="277" t="s">
        <v>710</v>
      </c>
      <c r="C76" s="52" t="s">
        <v>801</v>
      </c>
      <c r="D76" s="301" t="e">
        <f>'2'!#REF!</f>
        <v>#REF!</v>
      </c>
      <c r="E76" s="229" t="s">
        <v>586</v>
      </c>
      <c r="F76" s="229" t="s">
        <v>586</v>
      </c>
      <c r="G76" s="229" t="s">
        <v>586</v>
      </c>
      <c r="H76" s="229" t="s">
        <v>586</v>
      </c>
      <c r="I76" s="302" t="e">
        <f t="shared" si="0"/>
        <v>#REF!</v>
      </c>
      <c r="J76" s="229" t="s">
        <v>586</v>
      </c>
      <c r="K76" s="303">
        <f>'3'!K79</f>
        <v>4.048</v>
      </c>
      <c r="L76" s="222">
        <f>'3'!F79</f>
        <v>2019</v>
      </c>
      <c r="M76" s="229" t="s">
        <v>586</v>
      </c>
      <c r="N76" s="220" t="s">
        <v>752</v>
      </c>
      <c r="O76" s="229" t="s">
        <v>586</v>
      </c>
      <c r="P76" s="229" t="s">
        <v>586</v>
      </c>
      <c r="Q76" s="229" t="s">
        <v>586</v>
      </c>
      <c r="R76" s="229" t="s">
        <v>586</v>
      </c>
      <c r="S76" s="229" t="s">
        <v>586</v>
      </c>
    </row>
    <row r="77" spans="1:19" ht="75">
      <c r="A77" s="29" t="s">
        <v>754</v>
      </c>
      <c r="B77" s="277" t="s">
        <v>711</v>
      </c>
      <c r="C77" s="52" t="s">
        <v>802</v>
      </c>
      <c r="D77" s="301" t="e">
        <f>'2'!#REF!</f>
        <v>#REF!</v>
      </c>
      <c r="E77" s="229" t="s">
        <v>586</v>
      </c>
      <c r="F77" s="229" t="s">
        <v>586</v>
      </c>
      <c r="G77" s="229" t="s">
        <v>586</v>
      </c>
      <c r="H77" s="229" t="s">
        <v>586</v>
      </c>
      <c r="I77" s="302" t="e">
        <f t="shared" si="0"/>
        <v>#REF!</v>
      </c>
      <c r="J77" s="229" t="s">
        <v>586</v>
      </c>
      <c r="K77" s="303">
        <f>'3'!K80</f>
        <v>2.9794199999999993</v>
      </c>
      <c r="L77" s="222">
        <f>'3'!F80</f>
        <v>2019</v>
      </c>
      <c r="M77" s="229" t="s">
        <v>586</v>
      </c>
      <c r="N77" s="220" t="s">
        <v>752</v>
      </c>
      <c r="O77" s="229" t="s">
        <v>586</v>
      </c>
      <c r="P77" s="229" t="s">
        <v>586</v>
      </c>
      <c r="Q77" s="229" t="s">
        <v>586</v>
      </c>
      <c r="R77" s="229" t="s">
        <v>586</v>
      </c>
      <c r="S77" s="229" t="s">
        <v>586</v>
      </c>
    </row>
    <row r="78" spans="1:19" ht="75">
      <c r="A78" s="29" t="s">
        <v>755</v>
      </c>
      <c r="B78" s="277" t="s">
        <v>712</v>
      </c>
      <c r="C78" s="52" t="s">
        <v>803</v>
      </c>
      <c r="D78" s="301" t="e">
        <f>'2'!#REF!</f>
        <v>#REF!</v>
      </c>
      <c r="E78" s="229" t="s">
        <v>586</v>
      </c>
      <c r="F78" s="229" t="s">
        <v>586</v>
      </c>
      <c r="G78" s="229" t="s">
        <v>586</v>
      </c>
      <c r="H78" s="229" t="s">
        <v>586</v>
      </c>
      <c r="I78" s="302" t="e">
        <f t="shared" si="0"/>
        <v>#REF!</v>
      </c>
      <c r="J78" s="229" t="s">
        <v>586</v>
      </c>
      <c r="K78" s="303">
        <f>'3'!K81</f>
        <v>1.907</v>
      </c>
      <c r="L78" s="222">
        <f>'3'!F81</f>
        <v>2019</v>
      </c>
      <c r="M78" s="229" t="s">
        <v>586</v>
      </c>
      <c r="N78" s="220" t="s">
        <v>752</v>
      </c>
      <c r="O78" s="229" t="s">
        <v>586</v>
      </c>
      <c r="P78" s="229" t="s">
        <v>586</v>
      </c>
      <c r="Q78" s="229" t="s">
        <v>586</v>
      </c>
      <c r="R78" s="229" t="s">
        <v>586</v>
      </c>
      <c r="S78" s="229" t="s">
        <v>586</v>
      </c>
    </row>
    <row r="79" spans="1:19" ht="75">
      <c r="A79" s="29" t="s">
        <v>756</v>
      </c>
      <c r="B79" s="277" t="s">
        <v>713</v>
      </c>
      <c r="C79" s="52" t="s">
        <v>804</v>
      </c>
      <c r="D79" s="301" t="e">
        <f>'2'!#REF!</f>
        <v>#REF!</v>
      </c>
      <c r="E79" s="229" t="s">
        <v>586</v>
      </c>
      <c r="F79" s="229" t="s">
        <v>586</v>
      </c>
      <c r="G79" s="229" t="s">
        <v>586</v>
      </c>
      <c r="H79" s="229" t="s">
        <v>586</v>
      </c>
      <c r="I79" s="302" t="e">
        <f t="shared" si="0"/>
        <v>#REF!</v>
      </c>
      <c r="J79" s="229" t="s">
        <v>586</v>
      </c>
      <c r="K79" s="303">
        <f>'3'!K82</f>
        <v>4.7149999999999999</v>
      </c>
      <c r="L79" s="222">
        <f>'3'!F82</f>
        <v>2019</v>
      </c>
      <c r="M79" s="229" t="s">
        <v>586</v>
      </c>
      <c r="N79" s="220" t="s">
        <v>752</v>
      </c>
      <c r="O79" s="229" t="s">
        <v>586</v>
      </c>
      <c r="P79" s="229" t="s">
        <v>586</v>
      </c>
      <c r="Q79" s="229" t="s">
        <v>586</v>
      </c>
      <c r="R79" s="229" t="s">
        <v>586</v>
      </c>
      <c r="S79" s="229" t="s">
        <v>586</v>
      </c>
    </row>
    <row r="80" spans="1:19" ht="75">
      <c r="A80" s="29" t="s">
        <v>757</v>
      </c>
      <c r="B80" s="277" t="s">
        <v>714</v>
      </c>
      <c r="C80" s="52" t="s">
        <v>805</v>
      </c>
      <c r="D80" s="301" t="e">
        <f>'2'!#REF!</f>
        <v>#REF!</v>
      </c>
      <c r="E80" s="229" t="s">
        <v>586</v>
      </c>
      <c r="F80" s="229" t="s">
        <v>586</v>
      </c>
      <c r="G80" s="229" t="s">
        <v>586</v>
      </c>
      <c r="H80" s="229" t="s">
        <v>586</v>
      </c>
      <c r="I80" s="302" t="e">
        <f t="shared" ref="I80:I85" si="1">D80</f>
        <v>#REF!</v>
      </c>
      <c r="J80" s="229" t="s">
        <v>586</v>
      </c>
      <c r="K80" s="303">
        <f>'3'!K83</f>
        <v>5.8879999999999999</v>
      </c>
      <c r="L80" s="222">
        <f>'3'!F83</f>
        <v>2019</v>
      </c>
      <c r="M80" s="229" t="s">
        <v>586</v>
      </c>
      <c r="N80" s="220" t="s">
        <v>752</v>
      </c>
      <c r="O80" s="229" t="s">
        <v>586</v>
      </c>
      <c r="P80" s="229" t="s">
        <v>586</v>
      </c>
      <c r="Q80" s="229" t="s">
        <v>586</v>
      </c>
      <c r="R80" s="229" t="s">
        <v>586</v>
      </c>
      <c r="S80" s="229" t="s">
        <v>586</v>
      </c>
    </row>
    <row r="81" spans="1:19" ht="75">
      <c r="A81" s="29" t="s">
        <v>758</v>
      </c>
      <c r="B81" s="277" t="s">
        <v>715</v>
      </c>
      <c r="C81" s="52" t="s">
        <v>806</v>
      </c>
      <c r="D81" s="301" t="e">
        <f>'2'!#REF!</f>
        <v>#REF!</v>
      </c>
      <c r="E81" s="229" t="s">
        <v>586</v>
      </c>
      <c r="F81" s="229" t="s">
        <v>586</v>
      </c>
      <c r="G81" s="229" t="s">
        <v>586</v>
      </c>
      <c r="H81" s="229" t="s">
        <v>586</v>
      </c>
      <c r="I81" s="302" t="e">
        <f t="shared" si="1"/>
        <v>#REF!</v>
      </c>
      <c r="J81" s="229" t="s">
        <v>586</v>
      </c>
      <c r="K81" s="303">
        <f>'3'!K84</f>
        <v>2.714</v>
      </c>
      <c r="L81" s="222">
        <f>'3'!F84</f>
        <v>2020</v>
      </c>
      <c r="M81" s="229" t="s">
        <v>586</v>
      </c>
      <c r="N81" s="220" t="s">
        <v>752</v>
      </c>
      <c r="O81" s="229" t="s">
        <v>586</v>
      </c>
      <c r="P81" s="229" t="s">
        <v>586</v>
      </c>
      <c r="Q81" s="229" t="s">
        <v>586</v>
      </c>
      <c r="R81" s="229" t="s">
        <v>586</v>
      </c>
      <c r="S81" s="229" t="s">
        <v>586</v>
      </c>
    </row>
    <row r="82" spans="1:19" ht="75">
      <c r="A82" s="29" t="s">
        <v>759</v>
      </c>
      <c r="B82" s="277" t="s">
        <v>716</v>
      </c>
      <c r="C82" s="52" t="s">
        <v>807</v>
      </c>
      <c r="D82" s="301" t="e">
        <f>'2'!#REF!</f>
        <v>#REF!</v>
      </c>
      <c r="E82" s="229" t="s">
        <v>586</v>
      </c>
      <c r="F82" s="229" t="s">
        <v>586</v>
      </c>
      <c r="G82" s="229" t="s">
        <v>586</v>
      </c>
      <c r="H82" s="229" t="s">
        <v>586</v>
      </c>
      <c r="I82" s="302" t="e">
        <f t="shared" si="1"/>
        <v>#REF!</v>
      </c>
      <c r="J82" s="229" t="s">
        <v>586</v>
      </c>
      <c r="K82" s="303">
        <f>'3'!K85</f>
        <v>2.3919999999999999</v>
      </c>
      <c r="L82" s="222">
        <f>'3'!F85</f>
        <v>2020</v>
      </c>
      <c r="M82" s="229" t="s">
        <v>586</v>
      </c>
      <c r="N82" s="220" t="s">
        <v>752</v>
      </c>
      <c r="O82" s="229" t="s">
        <v>586</v>
      </c>
      <c r="P82" s="229" t="s">
        <v>586</v>
      </c>
      <c r="Q82" s="229" t="s">
        <v>586</v>
      </c>
      <c r="R82" s="229" t="s">
        <v>586</v>
      </c>
      <c r="S82" s="229" t="s">
        <v>586</v>
      </c>
    </row>
    <row r="83" spans="1:19" ht="75">
      <c r="A83" s="29" t="s">
        <v>760</v>
      </c>
      <c r="B83" s="277" t="s">
        <v>717</v>
      </c>
      <c r="C83" s="52" t="s">
        <v>808</v>
      </c>
      <c r="D83" s="301" t="e">
        <f>'2'!#REF!</f>
        <v>#REF!</v>
      </c>
      <c r="E83" s="229" t="s">
        <v>586</v>
      </c>
      <c r="F83" s="229" t="s">
        <v>586</v>
      </c>
      <c r="G83" s="229" t="s">
        <v>586</v>
      </c>
      <c r="H83" s="229" t="s">
        <v>586</v>
      </c>
      <c r="I83" s="302" t="e">
        <f t="shared" si="1"/>
        <v>#REF!</v>
      </c>
      <c r="J83" s="229" t="s">
        <v>586</v>
      </c>
      <c r="K83" s="303">
        <f>'3'!K86</f>
        <v>12.668399999999998</v>
      </c>
      <c r="L83" s="222">
        <f>'3'!F86</f>
        <v>2020</v>
      </c>
      <c r="M83" s="229" t="s">
        <v>586</v>
      </c>
      <c r="N83" s="220" t="s">
        <v>752</v>
      </c>
      <c r="O83" s="229" t="s">
        <v>586</v>
      </c>
      <c r="P83" s="229" t="s">
        <v>586</v>
      </c>
      <c r="Q83" s="229" t="s">
        <v>586</v>
      </c>
      <c r="R83" s="229" t="s">
        <v>586</v>
      </c>
      <c r="S83" s="229" t="s">
        <v>586</v>
      </c>
    </row>
    <row r="84" spans="1:19" ht="75">
      <c r="A84" s="29" t="s">
        <v>761</v>
      </c>
      <c r="B84" s="277" t="s">
        <v>718</v>
      </c>
      <c r="C84" s="52" t="s">
        <v>809</v>
      </c>
      <c r="D84" s="301" t="e">
        <f>'2'!#REF!</f>
        <v>#REF!</v>
      </c>
      <c r="E84" s="229" t="s">
        <v>586</v>
      </c>
      <c r="F84" s="229" t="s">
        <v>586</v>
      </c>
      <c r="G84" s="229" t="s">
        <v>586</v>
      </c>
      <c r="H84" s="229" t="s">
        <v>586</v>
      </c>
      <c r="I84" s="302" t="e">
        <f t="shared" si="1"/>
        <v>#REF!</v>
      </c>
      <c r="J84" s="229" t="s">
        <v>586</v>
      </c>
      <c r="K84" s="303">
        <f>'3'!K87</f>
        <v>17.433999999999997</v>
      </c>
      <c r="L84" s="222">
        <f>'3'!F87</f>
        <v>2019</v>
      </c>
      <c r="M84" s="229" t="s">
        <v>586</v>
      </c>
      <c r="N84" s="220" t="s">
        <v>752</v>
      </c>
      <c r="O84" s="229" t="s">
        <v>586</v>
      </c>
      <c r="P84" s="229" t="s">
        <v>586</v>
      </c>
      <c r="Q84" s="229" t="s">
        <v>586</v>
      </c>
      <c r="R84" s="229" t="s">
        <v>586</v>
      </c>
      <c r="S84" s="229" t="s">
        <v>586</v>
      </c>
    </row>
    <row r="85" spans="1:19" ht="75">
      <c r="A85" s="29" t="s">
        <v>762</v>
      </c>
      <c r="B85" s="277" t="s">
        <v>719</v>
      </c>
      <c r="C85" s="52" t="s">
        <v>810</v>
      </c>
      <c r="D85" s="301" t="e">
        <f>'2'!#REF!</f>
        <v>#REF!</v>
      </c>
      <c r="E85" s="229" t="s">
        <v>586</v>
      </c>
      <c r="F85" s="229" t="s">
        <v>586</v>
      </c>
      <c r="G85" s="229" t="s">
        <v>586</v>
      </c>
      <c r="H85" s="229" t="s">
        <v>586</v>
      </c>
      <c r="I85" s="302" t="e">
        <f t="shared" si="1"/>
        <v>#REF!</v>
      </c>
      <c r="J85" s="229" t="s">
        <v>586</v>
      </c>
      <c r="K85" s="303">
        <f>'3'!K88</f>
        <v>10.930999999999999</v>
      </c>
      <c r="L85" s="222">
        <f>'3'!F88</f>
        <v>2020</v>
      </c>
      <c r="M85" s="229" t="s">
        <v>586</v>
      </c>
      <c r="N85" s="220" t="s">
        <v>752</v>
      </c>
      <c r="O85" s="229" t="s">
        <v>586</v>
      </c>
      <c r="P85" s="229" t="s">
        <v>586</v>
      </c>
      <c r="Q85" s="229" t="s">
        <v>586</v>
      </c>
      <c r="R85" s="229" t="s">
        <v>586</v>
      </c>
      <c r="S85" s="229" t="s">
        <v>586</v>
      </c>
    </row>
  </sheetData>
  <mergeCells count="18">
    <mergeCell ref="A6:S6"/>
    <mergeCell ref="A7:S7"/>
    <mergeCell ref="A4:S4"/>
    <mergeCell ref="A9:S9"/>
    <mergeCell ref="O11:O13"/>
    <mergeCell ref="A10:R10"/>
    <mergeCell ref="A11:A13"/>
    <mergeCell ref="B11:B13"/>
    <mergeCell ref="C11:C13"/>
    <mergeCell ref="D11:D13"/>
    <mergeCell ref="N11:N13"/>
    <mergeCell ref="P11:S11"/>
    <mergeCell ref="F11:J12"/>
    <mergeCell ref="L11:M12"/>
    <mergeCell ref="K11:K13"/>
    <mergeCell ref="E11:E13"/>
    <mergeCell ref="P12:Q12"/>
    <mergeCell ref="R12:S12"/>
  </mergeCells>
  <pageMargins left="0.70866141732283472" right="0.70866141732283472" top="0.74803149606299213" bottom="0.74803149606299213" header="0.31496062992125984" footer="0.31496062992125984"/>
  <pageSetup paperSize="8" scale="10" orientation="landscape" r:id="rId1"/>
</worksheet>
</file>

<file path=xl/worksheets/sheet21.xml><?xml version="1.0" encoding="utf-8"?>
<worksheet xmlns="http://schemas.openxmlformats.org/spreadsheetml/2006/main" xmlns:r="http://schemas.openxmlformats.org/officeDocument/2006/relationships">
  <sheetPr>
    <tabColor rgb="FF00B050"/>
    <pageSetUpPr fitToPage="1"/>
  </sheetPr>
  <dimension ref="A1:Z85"/>
  <sheetViews>
    <sheetView view="pageBreakPreview" topLeftCell="A12" zoomScale="60" zoomScaleNormal="50" workbookViewId="0">
      <selection activeCell="D16" sqref="D16"/>
    </sheetView>
  </sheetViews>
  <sheetFormatPr defaultColWidth="16" defaultRowHeight="15"/>
  <cols>
    <col min="1" max="1" width="12" style="87" customWidth="1"/>
    <col min="2" max="2" width="33" style="7" customWidth="1"/>
    <col min="3" max="3" width="15.5" style="7" customWidth="1"/>
    <col min="4" max="4" width="22.375" style="7" customWidth="1"/>
    <col min="5" max="5" width="27.125" style="7" customWidth="1"/>
    <col min="6" max="6" width="42.125" style="7" customWidth="1"/>
    <col min="7" max="7" width="17.875" style="7" customWidth="1"/>
    <col min="8" max="8" width="17.375" style="7" customWidth="1"/>
    <col min="9" max="9" width="14" style="7" customWidth="1"/>
    <col min="10" max="10" width="12.75" style="7" customWidth="1"/>
    <col min="11" max="12" width="17.375" style="7" customWidth="1"/>
    <col min="13" max="14" width="18.5" style="7" customWidth="1"/>
    <col min="15" max="15" width="10.5" style="7" customWidth="1"/>
    <col min="16" max="16" width="11.5" style="7" customWidth="1"/>
    <col min="17" max="17" width="22" style="7" customWidth="1"/>
    <col min="18" max="18" width="22.625" style="7" customWidth="1"/>
    <col min="19" max="19" width="12.875" style="87" customWidth="1"/>
    <col min="20" max="20" width="15.625" style="87" customWidth="1"/>
    <col min="21" max="21" width="16.75" style="87" customWidth="1"/>
    <col min="22" max="22" width="19.25" style="87" customWidth="1"/>
    <col min="23" max="23" width="19.875" style="87" customWidth="1"/>
    <col min="24" max="24" width="22.375" style="87" customWidth="1"/>
    <col min="25" max="25" width="46" style="87" customWidth="1"/>
    <col min="26" max="245" width="9" style="87" customWidth="1"/>
    <col min="246" max="246" width="3.875" style="87" bestFit="1" customWidth="1"/>
    <col min="247" max="247" width="16" style="87" bestFit="1" customWidth="1"/>
    <col min="248" max="248" width="16.625" style="87" bestFit="1" customWidth="1"/>
    <col min="249" max="249" width="13.5" style="87" bestFit="1" customWidth="1"/>
    <col min="250" max="251" width="10.875" style="87" bestFit="1" customWidth="1"/>
    <col min="252" max="252" width="6.25" style="87" bestFit="1" customWidth="1"/>
    <col min="253" max="253" width="8.875" style="87" bestFit="1" customWidth="1"/>
    <col min="254" max="254" width="13.875" style="87" bestFit="1" customWidth="1"/>
    <col min="255" max="255" width="13.25" style="87" bestFit="1" customWidth="1"/>
    <col min="256" max="256" width="16" style="87" bestFit="1"/>
    <col min="257" max="16384" width="16" style="87"/>
  </cols>
  <sheetData>
    <row r="1" spans="1:26" ht="18.75">
      <c r="L1" s="25" t="s">
        <v>369</v>
      </c>
    </row>
    <row r="2" spans="1:26" ht="18.75">
      <c r="L2" s="15" t="s">
        <v>1</v>
      </c>
    </row>
    <row r="3" spans="1:26" ht="18.75">
      <c r="L3" s="15" t="s">
        <v>259</v>
      </c>
    </row>
    <row r="4" spans="1:26" s="101" customFormat="1" ht="16.5">
      <c r="A4" s="468" t="s">
        <v>397</v>
      </c>
      <c r="B4" s="468"/>
      <c r="C4" s="468"/>
      <c r="D4" s="468"/>
      <c r="E4" s="468"/>
      <c r="F4" s="468"/>
      <c r="G4" s="468"/>
      <c r="H4" s="468"/>
      <c r="I4" s="468"/>
      <c r="J4" s="468"/>
      <c r="K4" s="468"/>
      <c r="L4" s="468"/>
      <c r="M4" s="7"/>
      <c r="N4" s="7"/>
      <c r="O4" s="7"/>
      <c r="P4" s="7"/>
      <c r="Q4" s="7"/>
      <c r="R4" s="7"/>
    </row>
    <row r="5" spans="1:26" s="101" customFormat="1" ht="16.5">
      <c r="A5" s="115"/>
      <c r="B5" s="115"/>
      <c r="C5" s="115"/>
      <c r="D5" s="115"/>
      <c r="E5" s="115"/>
      <c r="F5" s="115"/>
      <c r="G5" s="115"/>
      <c r="H5" s="115"/>
      <c r="I5" s="115"/>
      <c r="J5" s="115"/>
      <c r="K5" s="115"/>
      <c r="L5" s="115"/>
      <c r="M5" s="7"/>
      <c r="N5" s="7"/>
      <c r="O5" s="7"/>
      <c r="P5" s="7"/>
      <c r="Q5" s="7"/>
      <c r="R5" s="7"/>
    </row>
    <row r="6" spans="1:26" ht="15.75">
      <c r="A6" s="460" t="s">
        <v>172</v>
      </c>
      <c r="B6" s="460"/>
      <c r="C6" s="460"/>
      <c r="D6" s="460"/>
      <c r="E6" s="460"/>
      <c r="F6" s="460"/>
      <c r="G6" s="460"/>
      <c r="H6" s="460"/>
      <c r="I6" s="460"/>
      <c r="J6" s="460"/>
      <c r="K6" s="460"/>
      <c r="L6" s="460"/>
      <c r="M6" s="96"/>
      <c r="N6" s="96"/>
      <c r="O6" s="96"/>
      <c r="P6" s="96"/>
      <c r="Q6" s="96"/>
      <c r="R6" s="96"/>
      <c r="S6" s="96"/>
      <c r="T6" s="96"/>
      <c r="U6" s="96"/>
      <c r="V6" s="96"/>
      <c r="W6" s="96"/>
      <c r="X6" s="96"/>
      <c r="Y6" s="96"/>
    </row>
    <row r="7" spans="1:26" ht="15.75">
      <c r="A7" s="395" t="s">
        <v>324</v>
      </c>
      <c r="B7" s="395"/>
      <c r="C7" s="395"/>
      <c r="D7" s="395"/>
      <c r="E7" s="395"/>
      <c r="F7" s="395"/>
      <c r="G7" s="395"/>
      <c r="H7" s="395"/>
      <c r="I7" s="395"/>
      <c r="J7" s="395"/>
      <c r="K7" s="395"/>
      <c r="L7" s="395"/>
      <c r="M7" s="90"/>
      <c r="N7" s="90"/>
      <c r="O7" s="90"/>
      <c r="P7" s="90"/>
      <c r="Q7" s="90"/>
      <c r="R7" s="90"/>
      <c r="S7" s="90"/>
      <c r="T7" s="90"/>
      <c r="U7" s="90"/>
      <c r="V7" s="90"/>
      <c r="W7" s="90"/>
      <c r="X7" s="90"/>
      <c r="Y7" s="90"/>
    </row>
    <row r="8" spans="1:26" ht="15.75">
      <c r="A8" s="395"/>
      <c r="B8" s="395"/>
      <c r="C8" s="395"/>
      <c r="D8" s="395"/>
      <c r="E8" s="395"/>
      <c r="F8" s="395"/>
      <c r="G8" s="395"/>
      <c r="H8" s="395"/>
      <c r="I8" s="395"/>
      <c r="J8" s="395"/>
      <c r="K8" s="395"/>
      <c r="L8" s="395"/>
      <c r="M8" s="90"/>
      <c r="N8" s="90"/>
      <c r="O8" s="90"/>
      <c r="P8" s="90"/>
      <c r="Q8" s="90"/>
      <c r="R8" s="90"/>
      <c r="S8" s="90"/>
      <c r="T8" s="90"/>
      <c r="U8" s="90"/>
      <c r="V8" s="90"/>
      <c r="W8" s="90"/>
      <c r="X8" s="90"/>
      <c r="Y8" s="90"/>
    </row>
    <row r="9" spans="1:26" ht="16.5">
      <c r="A9" s="537" t="s">
        <v>53</v>
      </c>
      <c r="B9" s="537"/>
      <c r="C9" s="537"/>
      <c r="D9" s="537"/>
      <c r="E9" s="537"/>
      <c r="F9" s="537"/>
      <c r="G9" s="537"/>
      <c r="H9" s="537"/>
      <c r="I9" s="537"/>
      <c r="J9" s="537"/>
      <c r="K9" s="537"/>
      <c r="L9" s="537"/>
      <c r="M9" s="11"/>
      <c r="N9" s="11"/>
      <c r="O9" s="11"/>
      <c r="P9" s="11"/>
      <c r="Q9" s="11"/>
      <c r="R9" s="11"/>
      <c r="S9" s="11"/>
      <c r="T9" s="11"/>
      <c r="U9" s="11"/>
      <c r="V9" s="11"/>
      <c r="W9" s="11"/>
      <c r="X9" s="11"/>
      <c r="Y9" s="11"/>
    </row>
    <row r="10" spans="1:26" s="9" customFormat="1" ht="16.5" customHeight="1">
      <c r="A10" s="464"/>
      <c r="B10" s="464"/>
      <c r="C10" s="464"/>
      <c r="D10" s="464"/>
      <c r="E10" s="464"/>
      <c r="F10" s="464"/>
      <c r="G10" s="464"/>
      <c r="H10" s="464"/>
      <c r="I10" s="464"/>
      <c r="J10" s="464"/>
      <c r="K10" s="464"/>
      <c r="L10" s="464"/>
      <c r="M10" s="464"/>
      <c r="N10" s="464"/>
      <c r="O10" s="464"/>
      <c r="P10" s="464"/>
      <c r="Q10" s="464"/>
      <c r="R10" s="464"/>
      <c r="S10" s="464"/>
      <c r="T10" s="464"/>
      <c r="U10" s="464"/>
      <c r="V10" s="464"/>
      <c r="W10" s="464"/>
      <c r="X10" s="464"/>
      <c r="Y10" s="87"/>
      <c r="Z10" s="87"/>
    </row>
    <row r="11" spans="1:26" s="9" customFormat="1" ht="63" customHeight="1">
      <c r="A11" s="469" t="s">
        <v>173</v>
      </c>
      <c r="B11" s="469" t="s">
        <v>31</v>
      </c>
      <c r="C11" s="469" t="s">
        <v>4</v>
      </c>
      <c r="D11" s="538" t="s">
        <v>354</v>
      </c>
      <c r="E11" s="539"/>
      <c r="F11" s="540"/>
      <c r="G11" s="469" t="s">
        <v>357</v>
      </c>
      <c r="H11" s="465" t="s">
        <v>360</v>
      </c>
      <c r="I11" s="465"/>
      <c r="J11" s="465"/>
      <c r="K11" s="465"/>
      <c r="L11" s="465"/>
      <c r="M11" s="477" t="s">
        <v>479</v>
      </c>
      <c r="N11" s="477"/>
      <c r="O11" s="477"/>
      <c r="P11" s="477"/>
      <c r="Q11" s="481" t="s">
        <v>365</v>
      </c>
      <c r="R11" s="479" t="s">
        <v>379</v>
      </c>
      <c r="S11" s="477" t="s">
        <v>380</v>
      </c>
      <c r="T11" s="477"/>
      <c r="U11" s="477"/>
      <c r="V11" s="477"/>
      <c r="W11" s="472" t="s">
        <v>350</v>
      </c>
      <c r="X11" s="474"/>
      <c r="Y11" s="465" t="s">
        <v>383</v>
      </c>
      <c r="Z11" s="87"/>
    </row>
    <row r="12" spans="1:26" s="9" customFormat="1" ht="213.75" customHeight="1">
      <c r="A12" s="471"/>
      <c r="B12" s="471"/>
      <c r="C12" s="471"/>
      <c r="D12" s="465" t="s">
        <v>356</v>
      </c>
      <c r="E12" s="465"/>
      <c r="F12" s="465" t="s">
        <v>381</v>
      </c>
      <c r="G12" s="471"/>
      <c r="H12" s="469" t="s">
        <v>358</v>
      </c>
      <c r="I12" s="465" t="s">
        <v>351</v>
      </c>
      <c r="J12" s="465"/>
      <c r="K12" s="469" t="s">
        <v>359</v>
      </c>
      <c r="L12" s="469" t="s">
        <v>361</v>
      </c>
      <c r="M12" s="479" t="s">
        <v>362</v>
      </c>
      <c r="N12" s="479" t="s">
        <v>363</v>
      </c>
      <c r="O12" s="467" t="s">
        <v>378</v>
      </c>
      <c r="P12" s="467"/>
      <c r="Q12" s="482"/>
      <c r="R12" s="487"/>
      <c r="S12" s="478" t="s">
        <v>366</v>
      </c>
      <c r="T12" s="478"/>
      <c r="U12" s="466" t="s">
        <v>368</v>
      </c>
      <c r="V12" s="466"/>
      <c r="W12" s="541" t="s">
        <v>485</v>
      </c>
      <c r="X12" s="477" t="s">
        <v>352</v>
      </c>
      <c r="Y12" s="465"/>
      <c r="Z12" s="87"/>
    </row>
    <row r="13" spans="1:26" s="9" customFormat="1" ht="43.5" customHeight="1">
      <c r="A13" s="470"/>
      <c r="B13" s="470"/>
      <c r="C13" s="470"/>
      <c r="D13" s="116" t="s">
        <v>90</v>
      </c>
      <c r="E13" s="116" t="s">
        <v>91</v>
      </c>
      <c r="F13" s="465"/>
      <c r="G13" s="470"/>
      <c r="H13" s="470"/>
      <c r="I13" s="117" t="s">
        <v>67</v>
      </c>
      <c r="J13" s="117" t="s">
        <v>68</v>
      </c>
      <c r="K13" s="470"/>
      <c r="L13" s="470"/>
      <c r="M13" s="480"/>
      <c r="N13" s="480"/>
      <c r="O13" s="38" t="s">
        <v>34</v>
      </c>
      <c r="P13" s="38" t="s">
        <v>35</v>
      </c>
      <c r="Q13" s="483"/>
      <c r="R13" s="480"/>
      <c r="S13" s="70" t="s">
        <v>36</v>
      </c>
      <c r="T13" s="70" t="s">
        <v>37</v>
      </c>
      <c r="U13" s="70" t="s">
        <v>36</v>
      </c>
      <c r="V13" s="70" t="s">
        <v>37</v>
      </c>
      <c r="W13" s="542"/>
      <c r="X13" s="477"/>
      <c r="Y13" s="465"/>
      <c r="Z13" s="87"/>
    </row>
    <row r="14" spans="1:26" s="9" customFormat="1" ht="15" customHeight="1">
      <c r="A14" s="47">
        <v>1</v>
      </c>
      <c r="B14" s="47">
        <v>2</v>
      </c>
      <c r="C14" s="47">
        <v>3</v>
      </c>
      <c r="D14" s="47">
        <v>4</v>
      </c>
      <c r="E14" s="47">
        <v>5</v>
      </c>
      <c r="F14" s="47">
        <v>6</v>
      </c>
      <c r="G14" s="47">
        <v>7</v>
      </c>
      <c r="H14" s="47">
        <v>8</v>
      </c>
      <c r="I14" s="47">
        <v>9</v>
      </c>
      <c r="J14" s="47">
        <v>10</v>
      </c>
      <c r="K14" s="47">
        <v>11</v>
      </c>
      <c r="L14" s="47">
        <v>12</v>
      </c>
      <c r="M14" s="47">
        <v>13</v>
      </c>
      <c r="N14" s="47">
        <v>14</v>
      </c>
      <c r="O14" s="47">
        <v>15</v>
      </c>
      <c r="P14" s="47">
        <v>16</v>
      </c>
      <c r="Q14" s="47">
        <v>17</v>
      </c>
      <c r="R14" s="47">
        <v>18</v>
      </c>
      <c r="S14" s="47">
        <v>19</v>
      </c>
      <c r="T14" s="47">
        <v>20</v>
      </c>
      <c r="U14" s="47">
        <v>21</v>
      </c>
      <c r="V14" s="47">
        <v>22</v>
      </c>
      <c r="W14" s="47">
        <v>23</v>
      </c>
      <c r="X14" s="47">
        <v>24</v>
      </c>
      <c r="Y14" s="47">
        <v>25</v>
      </c>
      <c r="Z14" s="87"/>
    </row>
    <row r="15" spans="1:26" ht="15.75">
      <c r="A15" s="172"/>
      <c r="B15" s="271" t="s">
        <v>642</v>
      </c>
      <c r="C15" s="172"/>
      <c r="D15" s="229" t="s">
        <v>586</v>
      </c>
      <c r="E15" s="229" t="s">
        <v>586</v>
      </c>
      <c r="F15" s="229" t="s">
        <v>586</v>
      </c>
      <c r="G15" s="229" t="s">
        <v>586</v>
      </c>
      <c r="H15" s="229" t="s">
        <v>586</v>
      </c>
      <c r="I15" s="229" t="s">
        <v>586</v>
      </c>
      <c r="J15" s="229" t="s">
        <v>586</v>
      </c>
      <c r="K15" s="229" t="s">
        <v>586</v>
      </c>
      <c r="L15" s="229" t="s">
        <v>586</v>
      </c>
      <c r="M15" s="229" t="s">
        <v>586</v>
      </c>
      <c r="N15" s="229" t="s">
        <v>586</v>
      </c>
      <c r="O15" s="229" t="s">
        <v>586</v>
      </c>
      <c r="P15" s="229" t="s">
        <v>586</v>
      </c>
      <c r="Q15" s="229" t="s">
        <v>586</v>
      </c>
      <c r="R15" s="229" t="s">
        <v>586</v>
      </c>
      <c r="S15" s="229" t="s">
        <v>586</v>
      </c>
      <c r="T15" s="229" t="s">
        <v>586</v>
      </c>
      <c r="U15" s="229" t="s">
        <v>586</v>
      </c>
      <c r="V15" s="229" t="s">
        <v>586</v>
      </c>
      <c r="W15" s="229" t="s">
        <v>586</v>
      </c>
      <c r="X15" s="229" t="s">
        <v>586</v>
      </c>
      <c r="Y15" s="229" t="s">
        <v>586</v>
      </c>
    </row>
    <row r="16" spans="1:26" ht="47.25">
      <c r="A16" s="176" t="s">
        <v>504</v>
      </c>
      <c r="B16" s="177" t="s">
        <v>681</v>
      </c>
      <c r="C16" s="234"/>
      <c r="D16" s="229" t="s">
        <v>586</v>
      </c>
      <c r="E16" s="229" t="s">
        <v>586</v>
      </c>
      <c r="F16" s="229" t="s">
        <v>586</v>
      </c>
      <c r="G16" s="229" t="s">
        <v>586</v>
      </c>
      <c r="H16" s="229" t="s">
        <v>586</v>
      </c>
      <c r="I16" s="229" t="s">
        <v>586</v>
      </c>
      <c r="J16" s="229" t="s">
        <v>586</v>
      </c>
      <c r="K16" s="229" t="s">
        <v>586</v>
      </c>
      <c r="L16" s="229" t="s">
        <v>586</v>
      </c>
      <c r="M16" s="229" t="s">
        <v>586</v>
      </c>
      <c r="N16" s="229" t="s">
        <v>586</v>
      </c>
      <c r="O16" s="229" t="s">
        <v>586</v>
      </c>
      <c r="P16" s="229" t="s">
        <v>586</v>
      </c>
      <c r="Q16" s="229" t="s">
        <v>586</v>
      </c>
      <c r="R16" s="229" t="s">
        <v>586</v>
      </c>
      <c r="S16" s="229" t="s">
        <v>586</v>
      </c>
      <c r="T16" s="229" t="s">
        <v>586</v>
      </c>
      <c r="U16" s="229" t="s">
        <v>586</v>
      </c>
      <c r="V16" s="229" t="s">
        <v>586</v>
      </c>
      <c r="W16" s="229" t="s">
        <v>586</v>
      </c>
      <c r="X16" s="229" t="s">
        <v>586</v>
      </c>
      <c r="Y16" s="229" t="s">
        <v>586</v>
      </c>
    </row>
    <row r="17" spans="1:25" ht="47.25">
      <c r="A17" s="176" t="s">
        <v>510</v>
      </c>
      <c r="B17" s="177" t="s">
        <v>682</v>
      </c>
      <c r="C17" s="234"/>
      <c r="D17" s="229" t="s">
        <v>586</v>
      </c>
      <c r="E17" s="229" t="s">
        <v>586</v>
      </c>
      <c r="F17" s="229" t="s">
        <v>586</v>
      </c>
      <c r="G17" s="229" t="s">
        <v>586</v>
      </c>
      <c r="H17" s="229" t="s">
        <v>586</v>
      </c>
      <c r="I17" s="229" t="s">
        <v>586</v>
      </c>
      <c r="J17" s="229" t="s">
        <v>586</v>
      </c>
      <c r="K17" s="229" t="s">
        <v>586</v>
      </c>
      <c r="L17" s="229" t="s">
        <v>586</v>
      </c>
      <c r="M17" s="229" t="s">
        <v>586</v>
      </c>
      <c r="N17" s="229" t="s">
        <v>586</v>
      </c>
      <c r="O17" s="229" t="s">
        <v>586</v>
      </c>
      <c r="P17" s="229" t="s">
        <v>586</v>
      </c>
      <c r="Q17" s="229" t="s">
        <v>586</v>
      </c>
      <c r="R17" s="229" t="s">
        <v>586</v>
      </c>
      <c r="S17" s="229" t="s">
        <v>586</v>
      </c>
      <c r="T17" s="229" t="s">
        <v>586</v>
      </c>
      <c r="U17" s="229" t="s">
        <v>586</v>
      </c>
      <c r="V17" s="229" t="s">
        <v>586</v>
      </c>
      <c r="W17" s="229" t="s">
        <v>586</v>
      </c>
      <c r="X17" s="229" t="s">
        <v>586</v>
      </c>
      <c r="Y17" s="229" t="s">
        <v>586</v>
      </c>
    </row>
    <row r="18" spans="1:25" ht="31.5">
      <c r="A18" s="176" t="s">
        <v>560</v>
      </c>
      <c r="B18" s="177" t="s">
        <v>683</v>
      </c>
      <c r="C18" s="234"/>
      <c r="D18" s="229" t="s">
        <v>586</v>
      </c>
      <c r="E18" s="229" t="s">
        <v>586</v>
      </c>
      <c r="F18" s="229" t="s">
        <v>586</v>
      </c>
      <c r="G18" s="229" t="s">
        <v>586</v>
      </c>
      <c r="H18" s="229" t="s">
        <v>586</v>
      </c>
      <c r="I18" s="229" t="s">
        <v>586</v>
      </c>
      <c r="J18" s="229" t="s">
        <v>586</v>
      </c>
      <c r="K18" s="229" t="s">
        <v>586</v>
      </c>
      <c r="L18" s="229" t="s">
        <v>586</v>
      </c>
      <c r="M18" s="229" t="s">
        <v>586</v>
      </c>
      <c r="N18" s="229" t="s">
        <v>586</v>
      </c>
      <c r="O18" s="229" t="s">
        <v>586</v>
      </c>
      <c r="P18" s="229" t="s">
        <v>586</v>
      </c>
      <c r="Q18" s="229" t="s">
        <v>586</v>
      </c>
      <c r="R18" s="229" t="s">
        <v>586</v>
      </c>
      <c r="S18" s="229" t="s">
        <v>586</v>
      </c>
      <c r="T18" s="229" t="s">
        <v>586</v>
      </c>
      <c r="U18" s="229" t="s">
        <v>586</v>
      </c>
      <c r="V18" s="229" t="s">
        <v>586</v>
      </c>
      <c r="W18" s="229" t="s">
        <v>586</v>
      </c>
      <c r="X18" s="229" t="s">
        <v>586</v>
      </c>
      <c r="Y18" s="229" t="s">
        <v>586</v>
      </c>
    </row>
    <row r="19" spans="1:25" ht="47.25">
      <c r="A19" s="69" t="s">
        <v>753</v>
      </c>
      <c r="B19" s="272" t="s">
        <v>688</v>
      </c>
      <c r="C19" s="52" t="s">
        <v>764</v>
      </c>
      <c r="D19" s="229" t="s">
        <v>586</v>
      </c>
      <c r="E19" s="229" t="s">
        <v>586</v>
      </c>
      <c r="F19" s="229" t="s">
        <v>586</v>
      </c>
      <c r="G19" s="229" t="s">
        <v>586</v>
      </c>
      <c r="H19" s="229" t="s">
        <v>586</v>
      </c>
      <c r="I19" s="229" t="s">
        <v>586</v>
      </c>
      <c r="J19" s="229" t="s">
        <v>586</v>
      </c>
      <c r="K19" s="229" t="s">
        <v>586</v>
      </c>
      <c r="L19" s="229" t="s">
        <v>586</v>
      </c>
      <c r="M19" s="229" t="s">
        <v>586</v>
      </c>
      <c r="N19" s="229" t="s">
        <v>586</v>
      </c>
      <c r="O19" s="229" t="s">
        <v>586</v>
      </c>
      <c r="P19" s="229" t="s">
        <v>586</v>
      </c>
      <c r="Q19" s="229" t="s">
        <v>586</v>
      </c>
      <c r="R19" s="229" t="s">
        <v>586</v>
      </c>
      <c r="S19" s="229" t="s">
        <v>586</v>
      </c>
      <c r="T19" s="229" t="s">
        <v>586</v>
      </c>
      <c r="U19" s="229" t="s">
        <v>586</v>
      </c>
      <c r="V19" s="229" t="s">
        <v>586</v>
      </c>
      <c r="W19" s="229" t="s">
        <v>586</v>
      </c>
      <c r="X19" s="229" t="s">
        <v>586</v>
      </c>
      <c r="Y19" s="229" t="s">
        <v>586</v>
      </c>
    </row>
    <row r="20" spans="1:25" ht="47.25">
      <c r="A20" s="69" t="s">
        <v>754</v>
      </c>
      <c r="B20" s="272" t="s">
        <v>689</v>
      </c>
      <c r="C20" s="52" t="s">
        <v>765</v>
      </c>
      <c r="D20" s="229" t="s">
        <v>586</v>
      </c>
      <c r="E20" s="229" t="s">
        <v>586</v>
      </c>
      <c r="F20" s="229" t="s">
        <v>586</v>
      </c>
      <c r="G20" s="229" t="s">
        <v>586</v>
      </c>
      <c r="H20" s="229" t="s">
        <v>586</v>
      </c>
      <c r="I20" s="229" t="s">
        <v>586</v>
      </c>
      <c r="J20" s="229" t="s">
        <v>586</v>
      </c>
      <c r="K20" s="229" t="s">
        <v>586</v>
      </c>
      <c r="L20" s="229" t="s">
        <v>586</v>
      </c>
      <c r="M20" s="229" t="s">
        <v>586</v>
      </c>
      <c r="N20" s="229" t="s">
        <v>586</v>
      </c>
      <c r="O20" s="229" t="s">
        <v>586</v>
      </c>
      <c r="P20" s="229" t="s">
        <v>586</v>
      </c>
      <c r="Q20" s="229" t="s">
        <v>586</v>
      </c>
      <c r="R20" s="229" t="s">
        <v>586</v>
      </c>
      <c r="S20" s="229" t="s">
        <v>586</v>
      </c>
      <c r="T20" s="229" t="s">
        <v>586</v>
      </c>
      <c r="U20" s="229" t="s">
        <v>586</v>
      </c>
      <c r="V20" s="229" t="s">
        <v>586</v>
      </c>
      <c r="W20" s="229" t="s">
        <v>586</v>
      </c>
      <c r="X20" s="229" t="s">
        <v>586</v>
      </c>
      <c r="Y20" s="229" t="s">
        <v>586</v>
      </c>
    </row>
    <row r="21" spans="1:25" ht="47.25">
      <c r="A21" s="69" t="s">
        <v>755</v>
      </c>
      <c r="B21" s="272" t="s">
        <v>690</v>
      </c>
      <c r="C21" s="52" t="s">
        <v>766</v>
      </c>
      <c r="D21" s="229" t="s">
        <v>586</v>
      </c>
      <c r="E21" s="229" t="s">
        <v>586</v>
      </c>
      <c r="F21" s="229" t="s">
        <v>586</v>
      </c>
      <c r="G21" s="229" t="s">
        <v>586</v>
      </c>
      <c r="H21" s="229" t="s">
        <v>586</v>
      </c>
      <c r="I21" s="229" t="s">
        <v>586</v>
      </c>
      <c r="J21" s="229" t="s">
        <v>586</v>
      </c>
      <c r="K21" s="229" t="s">
        <v>586</v>
      </c>
      <c r="L21" s="229" t="s">
        <v>586</v>
      </c>
      <c r="M21" s="229" t="s">
        <v>586</v>
      </c>
      <c r="N21" s="229" t="s">
        <v>586</v>
      </c>
      <c r="O21" s="229" t="s">
        <v>586</v>
      </c>
      <c r="P21" s="229" t="s">
        <v>586</v>
      </c>
      <c r="Q21" s="229" t="s">
        <v>586</v>
      </c>
      <c r="R21" s="229" t="s">
        <v>586</v>
      </c>
      <c r="S21" s="229" t="s">
        <v>586</v>
      </c>
      <c r="T21" s="229" t="s">
        <v>586</v>
      </c>
      <c r="U21" s="229" t="s">
        <v>586</v>
      </c>
      <c r="V21" s="229" t="s">
        <v>586</v>
      </c>
      <c r="W21" s="229" t="s">
        <v>586</v>
      </c>
      <c r="X21" s="229" t="s">
        <v>586</v>
      </c>
      <c r="Y21" s="229" t="s">
        <v>586</v>
      </c>
    </row>
    <row r="22" spans="1:25" ht="47.25">
      <c r="A22" s="69" t="s">
        <v>756</v>
      </c>
      <c r="B22" s="272" t="s">
        <v>691</v>
      </c>
      <c r="C22" s="52" t="s">
        <v>767</v>
      </c>
      <c r="D22" s="229" t="s">
        <v>586</v>
      </c>
      <c r="E22" s="229" t="s">
        <v>586</v>
      </c>
      <c r="F22" s="229" t="s">
        <v>586</v>
      </c>
      <c r="G22" s="229" t="s">
        <v>586</v>
      </c>
      <c r="H22" s="229" t="s">
        <v>586</v>
      </c>
      <c r="I22" s="229" t="s">
        <v>586</v>
      </c>
      <c r="J22" s="229" t="s">
        <v>586</v>
      </c>
      <c r="K22" s="229" t="s">
        <v>586</v>
      </c>
      <c r="L22" s="229" t="s">
        <v>586</v>
      </c>
      <c r="M22" s="229" t="s">
        <v>586</v>
      </c>
      <c r="N22" s="229" t="s">
        <v>586</v>
      </c>
      <c r="O22" s="229" t="s">
        <v>586</v>
      </c>
      <c r="P22" s="229" t="s">
        <v>586</v>
      </c>
      <c r="Q22" s="229" t="s">
        <v>586</v>
      </c>
      <c r="R22" s="229" t="s">
        <v>586</v>
      </c>
      <c r="S22" s="229" t="s">
        <v>586</v>
      </c>
      <c r="T22" s="229" t="s">
        <v>586</v>
      </c>
      <c r="U22" s="229" t="s">
        <v>586</v>
      </c>
      <c r="V22" s="229" t="s">
        <v>586</v>
      </c>
      <c r="W22" s="229" t="s">
        <v>586</v>
      </c>
      <c r="X22" s="229" t="s">
        <v>586</v>
      </c>
      <c r="Y22" s="229" t="s">
        <v>586</v>
      </c>
    </row>
    <row r="23" spans="1:25" ht="47.25">
      <c r="A23" s="69" t="s">
        <v>757</v>
      </c>
      <c r="B23" s="272" t="s">
        <v>692</v>
      </c>
      <c r="C23" s="52" t="s">
        <v>768</v>
      </c>
      <c r="D23" s="229" t="s">
        <v>586</v>
      </c>
      <c r="E23" s="229" t="s">
        <v>586</v>
      </c>
      <c r="F23" s="229" t="s">
        <v>586</v>
      </c>
      <c r="G23" s="229" t="s">
        <v>586</v>
      </c>
      <c r="H23" s="229" t="s">
        <v>586</v>
      </c>
      <c r="I23" s="229" t="s">
        <v>586</v>
      </c>
      <c r="J23" s="229" t="s">
        <v>586</v>
      </c>
      <c r="K23" s="229" t="s">
        <v>586</v>
      </c>
      <c r="L23" s="229" t="s">
        <v>586</v>
      </c>
      <c r="M23" s="229" t="s">
        <v>586</v>
      </c>
      <c r="N23" s="229" t="s">
        <v>586</v>
      </c>
      <c r="O23" s="229" t="s">
        <v>586</v>
      </c>
      <c r="P23" s="229" t="s">
        <v>586</v>
      </c>
      <c r="Q23" s="229" t="s">
        <v>586</v>
      </c>
      <c r="R23" s="229" t="s">
        <v>586</v>
      </c>
      <c r="S23" s="229" t="s">
        <v>586</v>
      </c>
      <c r="T23" s="229" t="s">
        <v>586</v>
      </c>
      <c r="U23" s="229" t="s">
        <v>586</v>
      </c>
      <c r="V23" s="229" t="s">
        <v>586</v>
      </c>
      <c r="W23" s="229" t="s">
        <v>586</v>
      </c>
      <c r="X23" s="229" t="s">
        <v>586</v>
      </c>
      <c r="Y23" s="229" t="s">
        <v>586</v>
      </c>
    </row>
    <row r="24" spans="1:25" ht="63">
      <c r="A24" s="69" t="s">
        <v>758</v>
      </c>
      <c r="B24" s="186" t="s">
        <v>693</v>
      </c>
      <c r="C24" s="52" t="s">
        <v>769</v>
      </c>
      <c r="D24" s="229" t="s">
        <v>586</v>
      </c>
      <c r="E24" s="229" t="s">
        <v>586</v>
      </c>
      <c r="F24" s="229" t="s">
        <v>586</v>
      </c>
      <c r="G24" s="229" t="s">
        <v>586</v>
      </c>
      <c r="H24" s="229" t="s">
        <v>586</v>
      </c>
      <c r="I24" s="229" t="s">
        <v>586</v>
      </c>
      <c r="J24" s="229" t="s">
        <v>586</v>
      </c>
      <c r="K24" s="229" t="s">
        <v>586</v>
      </c>
      <c r="L24" s="229" t="s">
        <v>586</v>
      </c>
      <c r="M24" s="229" t="s">
        <v>586</v>
      </c>
      <c r="N24" s="229" t="s">
        <v>586</v>
      </c>
      <c r="O24" s="229" t="s">
        <v>586</v>
      </c>
      <c r="P24" s="229" t="s">
        <v>586</v>
      </c>
      <c r="Q24" s="229" t="s">
        <v>586</v>
      </c>
      <c r="R24" s="229" t="s">
        <v>586</v>
      </c>
      <c r="S24" s="229" t="s">
        <v>586</v>
      </c>
      <c r="T24" s="229" t="s">
        <v>586</v>
      </c>
      <c r="U24" s="229" t="s">
        <v>586</v>
      </c>
      <c r="V24" s="229" t="s">
        <v>586</v>
      </c>
      <c r="W24" s="229" t="s">
        <v>586</v>
      </c>
      <c r="X24" s="229" t="s">
        <v>586</v>
      </c>
      <c r="Y24" s="229" t="s">
        <v>586</v>
      </c>
    </row>
    <row r="25" spans="1:25" ht="47.25">
      <c r="A25" s="69" t="s">
        <v>759</v>
      </c>
      <c r="B25" s="186" t="s">
        <v>694</v>
      </c>
      <c r="C25" s="52" t="s">
        <v>770</v>
      </c>
      <c r="D25" s="229" t="s">
        <v>586</v>
      </c>
      <c r="E25" s="229" t="s">
        <v>586</v>
      </c>
      <c r="F25" s="229" t="s">
        <v>586</v>
      </c>
      <c r="G25" s="229" t="s">
        <v>586</v>
      </c>
      <c r="H25" s="229" t="s">
        <v>586</v>
      </c>
      <c r="I25" s="229" t="s">
        <v>586</v>
      </c>
      <c r="J25" s="229" t="s">
        <v>586</v>
      </c>
      <c r="K25" s="229" t="s">
        <v>586</v>
      </c>
      <c r="L25" s="229" t="s">
        <v>586</v>
      </c>
      <c r="M25" s="229" t="s">
        <v>586</v>
      </c>
      <c r="N25" s="229" t="s">
        <v>586</v>
      </c>
      <c r="O25" s="229" t="s">
        <v>586</v>
      </c>
      <c r="P25" s="229" t="s">
        <v>586</v>
      </c>
      <c r="Q25" s="229" t="s">
        <v>586</v>
      </c>
      <c r="R25" s="229" t="s">
        <v>586</v>
      </c>
      <c r="S25" s="229" t="s">
        <v>586</v>
      </c>
      <c r="T25" s="229" t="s">
        <v>586</v>
      </c>
      <c r="U25" s="229" t="s">
        <v>586</v>
      </c>
      <c r="V25" s="229" t="s">
        <v>586</v>
      </c>
      <c r="W25" s="229" t="s">
        <v>586</v>
      </c>
      <c r="X25" s="229" t="s">
        <v>586</v>
      </c>
      <c r="Y25" s="229" t="s">
        <v>586</v>
      </c>
    </row>
    <row r="26" spans="1:25" ht="47.25">
      <c r="A26" s="69" t="s">
        <v>760</v>
      </c>
      <c r="B26" s="186" t="s">
        <v>695</v>
      </c>
      <c r="C26" s="52" t="s">
        <v>771</v>
      </c>
      <c r="D26" s="229" t="s">
        <v>586</v>
      </c>
      <c r="E26" s="229" t="s">
        <v>586</v>
      </c>
      <c r="F26" s="229" t="s">
        <v>586</v>
      </c>
      <c r="G26" s="229" t="s">
        <v>586</v>
      </c>
      <c r="H26" s="229" t="s">
        <v>586</v>
      </c>
      <c r="I26" s="229" t="s">
        <v>586</v>
      </c>
      <c r="J26" s="229" t="s">
        <v>586</v>
      </c>
      <c r="K26" s="229" t="s">
        <v>586</v>
      </c>
      <c r="L26" s="229" t="s">
        <v>586</v>
      </c>
      <c r="M26" s="229" t="s">
        <v>586</v>
      </c>
      <c r="N26" s="229" t="s">
        <v>586</v>
      </c>
      <c r="O26" s="229" t="s">
        <v>586</v>
      </c>
      <c r="P26" s="229" t="s">
        <v>586</v>
      </c>
      <c r="Q26" s="229" t="s">
        <v>586</v>
      </c>
      <c r="R26" s="229" t="s">
        <v>586</v>
      </c>
      <c r="S26" s="229" t="s">
        <v>586</v>
      </c>
      <c r="T26" s="229" t="s">
        <v>586</v>
      </c>
      <c r="U26" s="229" t="s">
        <v>586</v>
      </c>
      <c r="V26" s="229" t="s">
        <v>586</v>
      </c>
      <c r="W26" s="229" t="s">
        <v>586</v>
      </c>
      <c r="X26" s="229" t="s">
        <v>586</v>
      </c>
      <c r="Y26" s="229" t="s">
        <v>586</v>
      </c>
    </row>
    <row r="27" spans="1:25" ht="47.25">
      <c r="A27" s="69" t="s">
        <v>761</v>
      </c>
      <c r="B27" s="186" t="s">
        <v>696</v>
      </c>
      <c r="C27" s="52" t="s">
        <v>772</v>
      </c>
      <c r="D27" s="229" t="s">
        <v>586</v>
      </c>
      <c r="E27" s="229" t="s">
        <v>586</v>
      </c>
      <c r="F27" s="229" t="s">
        <v>586</v>
      </c>
      <c r="G27" s="229" t="s">
        <v>586</v>
      </c>
      <c r="H27" s="229" t="s">
        <v>586</v>
      </c>
      <c r="I27" s="229" t="s">
        <v>586</v>
      </c>
      <c r="J27" s="229" t="s">
        <v>586</v>
      </c>
      <c r="K27" s="229" t="s">
        <v>586</v>
      </c>
      <c r="L27" s="229" t="s">
        <v>586</v>
      </c>
      <c r="M27" s="229" t="s">
        <v>586</v>
      </c>
      <c r="N27" s="229" t="s">
        <v>586</v>
      </c>
      <c r="O27" s="229" t="s">
        <v>586</v>
      </c>
      <c r="P27" s="229" t="s">
        <v>586</v>
      </c>
      <c r="Q27" s="229" t="s">
        <v>586</v>
      </c>
      <c r="R27" s="229" t="s">
        <v>586</v>
      </c>
      <c r="S27" s="229" t="s">
        <v>586</v>
      </c>
      <c r="T27" s="229" t="s">
        <v>586</v>
      </c>
      <c r="U27" s="229" t="s">
        <v>586</v>
      </c>
      <c r="V27" s="229" t="s">
        <v>586</v>
      </c>
      <c r="W27" s="229" t="s">
        <v>586</v>
      </c>
      <c r="X27" s="229" t="s">
        <v>586</v>
      </c>
      <c r="Y27" s="229" t="s">
        <v>586</v>
      </c>
    </row>
    <row r="28" spans="1:25" ht="47.25">
      <c r="A28" s="69" t="s">
        <v>762</v>
      </c>
      <c r="B28" s="186" t="s">
        <v>698</v>
      </c>
      <c r="C28" s="52" t="s">
        <v>773</v>
      </c>
      <c r="D28" s="229" t="s">
        <v>586</v>
      </c>
      <c r="E28" s="229" t="s">
        <v>586</v>
      </c>
      <c r="F28" s="229" t="s">
        <v>586</v>
      </c>
      <c r="G28" s="229" t="s">
        <v>586</v>
      </c>
      <c r="H28" s="229" t="s">
        <v>586</v>
      </c>
      <c r="I28" s="229" t="s">
        <v>586</v>
      </c>
      <c r="J28" s="229" t="s">
        <v>586</v>
      </c>
      <c r="K28" s="229" t="s">
        <v>586</v>
      </c>
      <c r="L28" s="229" t="s">
        <v>586</v>
      </c>
      <c r="M28" s="229" t="s">
        <v>586</v>
      </c>
      <c r="N28" s="229" t="s">
        <v>586</v>
      </c>
      <c r="O28" s="229" t="s">
        <v>586</v>
      </c>
      <c r="P28" s="229" t="s">
        <v>586</v>
      </c>
      <c r="Q28" s="229" t="s">
        <v>586</v>
      </c>
      <c r="R28" s="229" t="s">
        <v>586</v>
      </c>
      <c r="S28" s="229" t="s">
        <v>586</v>
      </c>
      <c r="T28" s="229" t="s">
        <v>586</v>
      </c>
      <c r="U28" s="229" t="s">
        <v>586</v>
      </c>
      <c r="V28" s="229" t="s">
        <v>586</v>
      </c>
      <c r="W28" s="229" t="s">
        <v>586</v>
      </c>
      <c r="X28" s="229" t="s">
        <v>586</v>
      </c>
      <c r="Y28" s="229" t="s">
        <v>586</v>
      </c>
    </row>
    <row r="29" spans="1:25" ht="47.25">
      <c r="A29" s="69" t="s">
        <v>763</v>
      </c>
      <c r="B29" s="186" t="s">
        <v>697</v>
      </c>
      <c r="C29" s="52" t="s">
        <v>774</v>
      </c>
      <c r="D29" s="229" t="s">
        <v>586</v>
      </c>
      <c r="E29" s="229" t="s">
        <v>586</v>
      </c>
      <c r="F29" s="229" t="s">
        <v>586</v>
      </c>
      <c r="G29" s="229" t="s">
        <v>586</v>
      </c>
      <c r="H29" s="229" t="s">
        <v>586</v>
      </c>
      <c r="I29" s="229" t="s">
        <v>586</v>
      </c>
      <c r="J29" s="229" t="s">
        <v>586</v>
      </c>
      <c r="K29" s="229" t="s">
        <v>586</v>
      </c>
      <c r="L29" s="229" t="s">
        <v>586</v>
      </c>
      <c r="M29" s="229" t="s">
        <v>586</v>
      </c>
      <c r="N29" s="229" t="s">
        <v>586</v>
      </c>
      <c r="O29" s="229" t="s">
        <v>586</v>
      </c>
      <c r="P29" s="229" t="s">
        <v>586</v>
      </c>
      <c r="Q29" s="229" t="s">
        <v>586</v>
      </c>
      <c r="R29" s="229" t="s">
        <v>586</v>
      </c>
      <c r="S29" s="229" t="s">
        <v>586</v>
      </c>
      <c r="T29" s="229" t="s">
        <v>586</v>
      </c>
      <c r="U29" s="229" t="s">
        <v>586</v>
      </c>
      <c r="V29" s="229" t="s">
        <v>586</v>
      </c>
      <c r="W29" s="229" t="s">
        <v>586</v>
      </c>
      <c r="X29" s="229" t="s">
        <v>586</v>
      </c>
      <c r="Y29" s="229" t="s">
        <v>586</v>
      </c>
    </row>
    <row r="30" spans="1:25" ht="47.25">
      <c r="A30" s="176" t="s">
        <v>511</v>
      </c>
      <c r="B30" s="177" t="s">
        <v>685</v>
      </c>
      <c r="C30" s="273"/>
      <c r="D30" s="229" t="s">
        <v>586</v>
      </c>
      <c r="E30" s="229" t="s">
        <v>586</v>
      </c>
      <c r="F30" s="229" t="s">
        <v>586</v>
      </c>
      <c r="G30" s="229" t="s">
        <v>586</v>
      </c>
      <c r="H30" s="229" t="s">
        <v>586</v>
      </c>
      <c r="I30" s="229" t="s">
        <v>586</v>
      </c>
      <c r="J30" s="229" t="s">
        <v>586</v>
      </c>
      <c r="K30" s="229" t="s">
        <v>586</v>
      </c>
      <c r="L30" s="229" t="s">
        <v>586</v>
      </c>
      <c r="M30" s="229" t="s">
        <v>586</v>
      </c>
      <c r="N30" s="229" t="s">
        <v>586</v>
      </c>
      <c r="O30" s="229" t="s">
        <v>586</v>
      </c>
      <c r="P30" s="229" t="s">
        <v>586</v>
      </c>
      <c r="Q30" s="229" t="s">
        <v>586</v>
      </c>
      <c r="R30" s="229" t="s">
        <v>586</v>
      </c>
      <c r="S30" s="229" t="s">
        <v>586</v>
      </c>
      <c r="T30" s="229" t="s">
        <v>586</v>
      </c>
      <c r="U30" s="229" t="s">
        <v>586</v>
      </c>
      <c r="V30" s="229" t="s">
        <v>586</v>
      </c>
      <c r="W30" s="229" t="s">
        <v>586</v>
      </c>
      <c r="X30" s="229" t="s">
        <v>586</v>
      </c>
      <c r="Y30" s="229" t="s">
        <v>586</v>
      </c>
    </row>
    <row r="31" spans="1:25" ht="47.25">
      <c r="A31" s="176" t="s">
        <v>567</v>
      </c>
      <c r="B31" s="177" t="s">
        <v>684</v>
      </c>
      <c r="C31" s="273"/>
      <c r="D31" s="229" t="s">
        <v>586</v>
      </c>
      <c r="E31" s="229" t="s">
        <v>586</v>
      </c>
      <c r="F31" s="229" t="s">
        <v>586</v>
      </c>
      <c r="G31" s="229" t="s">
        <v>586</v>
      </c>
      <c r="H31" s="229" t="s">
        <v>586</v>
      </c>
      <c r="I31" s="229" t="s">
        <v>586</v>
      </c>
      <c r="J31" s="229" t="s">
        <v>586</v>
      </c>
      <c r="K31" s="229" t="s">
        <v>586</v>
      </c>
      <c r="L31" s="229" t="s">
        <v>586</v>
      </c>
      <c r="M31" s="229" t="s">
        <v>586</v>
      </c>
      <c r="N31" s="229" t="s">
        <v>586</v>
      </c>
      <c r="O31" s="229" t="s">
        <v>586</v>
      </c>
      <c r="P31" s="229" t="s">
        <v>586</v>
      </c>
      <c r="Q31" s="229" t="s">
        <v>586</v>
      </c>
      <c r="R31" s="229" t="s">
        <v>586</v>
      </c>
      <c r="S31" s="229" t="s">
        <v>586</v>
      </c>
      <c r="T31" s="229" t="s">
        <v>586</v>
      </c>
      <c r="U31" s="229" t="s">
        <v>586</v>
      </c>
      <c r="V31" s="229" t="s">
        <v>586</v>
      </c>
      <c r="W31" s="229" t="s">
        <v>586</v>
      </c>
      <c r="X31" s="229" t="s">
        <v>586</v>
      </c>
      <c r="Y31" s="229" t="s">
        <v>586</v>
      </c>
    </row>
    <row r="32" spans="1:25" ht="78.75">
      <c r="A32" s="238" t="s">
        <v>776</v>
      </c>
      <c r="B32" s="239" t="s">
        <v>699</v>
      </c>
      <c r="C32" s="274" t="s">
        <v>775</v>
      </c>
      <c r="D32" s="229" t="s">
        <v>586</v>
      </c>
      <c r="E32" s="229" t="s">
        <v>586</v>
      </c>
      <c r="F32" s="229" t="s">
        <v>586</v>
      </c>
      <c r="G32" s="229" t="s">
        <v>586</v>
      </c>
      <c r="H32" s="229" t="s">
        <v>586</v>
      </c>
      <c r="I32" s="229" t="s">
        <v>586</v>
      </c>
      <c r="J32" s="229" t="s">
        <v>586</v>
      </c>
      <c r="K32" s="229" t="s">
        <v>586</v>
      </c>
      <c r="L32" s="229" t="s">
        <v>586</v>
      </c>
      <c r="M32" s="229" t="s">
        <v>586</v>
      </c>
      <c r="N32" s="229" t="s">
        <v>586</v>
      </c>
      <c r="O32" s="229" t="s">
        <v>586</v>
      </c>
      <c r="P32" s="229" t="s">
        <v>586</v>
      </c>
      <c r="Q32" s="229" t="s">
        <v>586</v>
      </c>
      <c r="R32" s="229" t="s">
        <v>586</v>
      </c>
      <c r="S32" s="229" t="s">
        <v>586</v>
      </c>
      <c r="T32" s="229" t="s">
        <v>586</v>
      </c>
      <c r="U32" s="229" t="s">
        <v>586</v>
      </c>
      <c r="V32" s="229" t="s">
        <v>586</v>
      </c>
      <c r="W32" s="229" t="s">
        <v>586</v>
      </c>
      <c r="X32" s="229" t="s">
        <v>586</v>
      </c>
      <c r="Y32" s="229" t="s">
        <v>586</v>
      </c>
    </row>
    <row r="33" spans="1:25" ht="15.75">
      <c r="A33" s="174"/>
      <c r="B33" s="191" t="s">
        <v>654</v>
      </c>
      <c r="C33" s="229" t="s">
        <v>586</v>
      </c>
      <c r="D33" s="229" t="s">
        <v>586</v>
      </c>
      <c r="E33" s="229" t="s">
        <v>586</v>
      </c>
      <c r="F33" s="229" t="s">
        <v>586</v>
      </c>
      <c r="G33" s="229" t="s">
        <v>586</v>
      </c>
      <c r="H33" s="229" t="s">
        <v>586</v>
      </c>
      <c r="I33" s="229" t="s">
        <v>586</v>
      </c>
      <c r="J33" s="229" t="s">
        <v>586</v>
      </c>
      <c r="K33" s="229" t="s">
        <v>586</v>
      </c>
      <c r="L33" s="229" t="s">
        <v>586</v>
      </c>
      <c r="M33" s="229" t="s">
        <v>586</v>
      </c>
      <c r="N33" s="229" t="s">
        <v>586</v>
      </c>
      <c r="O33" s="229" t="s">
        <v>586</v>
      </c>
      <c r="P33" s="229" t="s">
        <v>586</v>
      </c>
      <c r="Q33" s="229" t="s">
        <v>586</v>
      </c>
      <c r="R33" s="229" t="s">
        <v>586</v>
      </c>
      <c r="S33" s="229" t="s">
        <v>586</v>
      </c>
      <c r="T33" s="229" t="s">
        <v>586</v>
      </c>
      <c r="U33" s="229" t="s">
        <v>586</v>
      </c>
      <c r="V33" s="229" t="s">
        <v>586</v>
      </c>
      <c r="W33" s="229" t="s">
        <v>586</v>
      </c>
      <c r="X33" s="229" t="s">
        <v>586</v>
      </c>
      <c r="Y33" s="229" t="s">
        <v>586</v>
      </c>
    </row>
    <row r="34" spans="1:25" ht="47.25">
      <c r="A34" s="176" t="s">
        <v>504</v>
      </c>
      <c r="B34" s="177" t="s">
        <v>681</v>
      </c>
      <c r="C34" s="229" t="s">
        <v>586</v>
      </c>
      <c r="D34" s="229" t="s">
        <v>586</v>
      </c>
      <c r="E34" s="229" t="s">
        <v>586</v>
      </c>
      <c r="F34" s="229" t="s">
        <v>586</v>
      </c>
      <c r="G34" s="229" t="s">
        <v>586</v>
      </c>
      <c r="H34" s="229" t="s">
        <v>586</v>
      </c>
      <c r="I34" s="229" t="s">
        <v>586</v>
      </c>
      <c r="J34" s="229" t="s">
        <v>586</v>
      </c>
      <c r="K34" s="229" t="s">
        <v>586</v>
      </c>
      <c r="L34" s="229" t="s">
        <v>586</v>
      </c>
      <c r="M34" s="229" t="s">
        <v>586</v>
      </c>
      <c r="N34" s="229" t="s">
        <v>586</v>
      </c>
      <c r="O34" s="229" t="s">
        <v>586</v>
      </c>
      <c r="P34" s="229" t="s">
        <v>586</v>
      </c>
      <c r="Q34" s="229" t="s">
        <v>586</v>
      </c>
      <c r="R34" s="229" t="s">
        <v>586</v>
      </c>
      <c r="S34" s="229" t="s">
        <v>586</v>
      </c>
      <c r="T34" s="229" t="s">
        <v>586</v>
      </c>
      <c r="U34" s="229" t="s">
        <v>586</v>
      </c>
      <c r="V34" s="229" t="s">
        <v>586</v>
      </c>
      <c r="W34" s="229" t="s">
        <v>586</v>
      </c>
      <c r="X34" s="229" t="s">
        <v>586</v>
      </c>
      <c r="Y34" s="229" t="s">
        <v>586</v>
      </c>
    </row>
    <row r="35" spans="1:25" ht="78.75">
      <c r="A35" s="176" t="s">
        <v>509</v>
      </c>
      <c r="B35" s="177" t="s">
        <v>686</v>
      </c>
      <c r="C35" s="229" t="s">
        <v>586</v>
      </c>
      <c r="D35" s="229" t="s">
        <v>586</v>
      </c>
      <c r="E35" s="229" t="s">
        <v>586</v>
      </c>
      <c r="F35" s="229" t="s">
        <v>586</v>
      </c>
      <c r="G35" s="229" t="s">
        <v>586</v>
      </c>
      <c r="H35" s="229" t="s">
        <v>586</v>
      </c>
      <c r="I35" s="229" t="s">
        <v>586</v>
      </c>
      <c r="J35" s="229" t="s">
        <v>586</v>
      </c>
      <c r="K35" s="229" t="s">
        <v>586</v>
      </c>
      <c r="L35" s="229" t="s">
        <v>586</v>
      </c>
      <c r="M35" s="229" t="s">
        <v>586</v>
      </c>
      <c r="N35" s="229" t="s">
        <v>586</v>
      </c>
      <c r="O35" s="229" t="s">
        <v>586</v>
      </c>
      <c r="P35" s="229" t="s">
        <v>586</v>
      </c>
      <c r="Q35" s="229" t="s">
        <v>586</v>
      </c>
      <c r="R35" s="229" t="s">
        <v>586</v>
      </c>
      <c r="S35" s="229" t="s">
        <v>586</v>
      </c>
      <c r="T35" s="229" t="s">
        <v>586</v>
      </c>
      <c r="U35" s="229" t="s">
        <v>586</v>
      </c>
      <c r="V35" s="229" t="s">
        <v>586</v>
      </c>
      <c r="W35" s="229" t="s">
        <v>586</v>
      </c>
      <c r="X35" s="229" t="s">
        <v>586</v>
      </c>
      <c r="Y35" s="229" t="s">
        <v>586</v>
      </c>
    </row>
    <row r="36" spans="1:25" ht="78.75">
      <c r="A36" s="176" t="s">
        <v>557</v>
      </c>
      <c r="B36" s="177" t="s">
        <v>687</v>
      </c>
      <c r="C36" s="229" t="s">
        <v>586</v>
      </c>
      <c r="D36" s="229" t="s">
        <v>586</v>
      </c>
      <c r="E36" s="229" t="s">
        <v>586</v>
      </c>
      <c r="F36" s="229" t="s">
        <v>586</v>
      </c>
      <c r="G36" s="229" t="s">
        <v>586</v>
      </c>
      <c r="H36" s="229" t="s">
        <v>586</v>
      </c>
      <c r="I36" s="229" t="s">
        <v>586</v>
      </c>
      <c r="J36" s="229" t="s">
        <v>586</v>
      </c>
      <c r="K36" s="229" t="s">
        <v>586</v>
      </c>
      <c r="L36" s="229" t="s">
        <v>586</v>
      </c>
      <c r="M36" s="229" t="s">
        <v>586</v>
      </c>
      <c r="N36" s="229" t="s">
        <v>586</v>
      </c>
      <c r="O36" s="229" t="s">
        <v>586</v>
      </c>
      <c r="P36" s="229" t="s">
        <v>586</v>
      </c>
      <c r="Q36" s="229" t="s">
        <v>586</v>
      </c>
      <c r="R36" s="229" t="s">
        <v>586</v>
      </c>
      <c r="S36" s="229" t="s">
        <v>586</v>
      </c>
      <c r="T36" s="229" t="s">
        <v>586</v>
      </c>
      <c r="U36" s="229" t="s">
        <v>586</v>
      </c>
      <c r="V36" s="229" t="s">
        <v>586</v>
      </c>
      <c r="W36" s="229" t="s">
        <v>586</v>
      </c>
      <c r="X36" s="229" t="s">
        <v>586</v>
      </c>
      <c r="Y36" s="229" t="s">
        <v>586</v>
      </c>
    </row>
    <row r="37" spans="1:25" ht="94.5">
      <c r="A37" s="29" t="s">
        <v>777</v>
      </c>
      <c r="B37" s="275" t="s">
        <v>726</v>
      </c>
      <c r="C37" s="52" t="s">
        <v>779</v>
      </c>
      <c r="D37" s="229" t="s">
        <v>586</v>
      </c>
      <c r="E37" s="229" t="s">
        <v>586</v>
      </c>
      <c r="F37" s="229" t="s">
        <v>586</v>
      </c>
      <c r="G37" s="229" t="s">
        <v>586</v>
      </c>
      <c r="H37" s="229" t="s">
        <v>586</v>
      </c>
      <c r="I37" s="229" t="s">
        <v>586</v>
      </c>
      <c r="J37" s="229" t="s">
        <v>586</v>
      </c>
      <c r="K37" s="229" t="s">
        <v>586</v>
      </c>
      <c r="L37" s="229" t="s">
        <v>586</v>
      </c>
      <c r="M37" s="229" t="s">
        <v>586</v>
      </c>
      <c r="N37" s="229" t="s">
        <v>586</v>
      </c>
      <c r="O37" s="229" t="s">
        <v>586</v>
      </c>
      <c r="P37" s="229" t="s">
        <v>586</v>
      </c>
      <c r="Q37" s="229" t="s">
        <v>586</v>
      </c>
      <c r="R37" s="229" t="s">
        <v>586</v>
      </c>
      <c r="S37" s="229" t="s">
        <v>586</v>
      </c>
      <c r="T37" s="229" t="s">
        <v>586</v>
      </c>
      <c r="U37" s="229" t="s">
        <v>586</v>
      </c>
      <c r="V37" s="229" t="s">
        <v>586</v>
      </c>
      <c r="W37" s="229" t="s">
        <v>586</v>
      </c>
      <c r="X37" s="229" t="s">
        <v>586</v>
      </c>
      <c r="Y37" s="229" t="s">
        <v>586</v>
      </c>
    </row>
    <row r="38" spans="1:25" ht="63">
      <c r="A38" s="29" t="s">
        <v>778</v>
      </c>
      <c r="B38" s="183" t="s">
        <v>727</v>
      </c>
      <c r="C38" s="52" t="s">
        <v>780</v>
      </c>
      <c r="D38" s="229" t="s">
        <v>586</v>
      </c>
      <c r="E38" s="229" t="s">
        <v>586</v>
      </c>
      <c r="F38" s="229" t="s">
        <v>586</v>
      </c>
      <c r="G38" s="229" t="s">
        <v>586</v>
      </c>
      <c r="H38" s="229" t="s">
        <v>586</v>
      </c>
      <c r="I38" s="229" t="s">
        <v>586</v>
      </c>
      <c r="J38" s="229" t="s">
        <v>586</v>
      </c>
      <c r="K38" s="229" t="s">
        <v>586</v>
      </c>
      <c r="L38" s="229" t="s">
        <v>586</v>
      </c>
      <c r="M38" s="229" t="s">
        <v>586</v>
      </c>
      <c r="N38" s="229" t="s">
        <v>586</v>
      </c>
      <c r="O38" s="229" t="s">
        <v>586</v>
      </c>
      <c r="P38" s="229" t="s">
        <v>586</v>
      </c>
      <c r="Q38" s="229" t="s">
        <v>586</v>
      </c>
      <c r="R38" s="229" t="s">
        <v>586</v>
      </c>
      <c r="S38" s="229" t="s">
        <v>586</v>
      </c>
      <c r="T38" s="229" t="s">
        <v>586</v>
      </c>
      <c r="U38" s="229" t="s">
        <v>586</v>
      </c>
      <c r="V38" s="229" t="s">
        <v>586</v>
      </c>
      <c r="W38" s="229" t="s">
        <v>586</v>
      </c>
      <c r="X38" s="229" t="s">
        <v>586</v>
      </c>
      <c r="Y38" s="229" t="s">
        <v>586</v>
      </c>
    </row>
    <row r="39" spans="1:25" ht="47.25">
      <c r="A39" s="176" t="s">
        <v>510</v>
      </c>
      <c r="B39" s="177" t="s">
        <v>682</v>
      </c>
      <c r="C39" s="229" t="s">
        <v>586</v>
      </c>
      <c r="D39" s="229" t="s">
        <v>586</v>
      </c>
      <c r="E39" s="229" t="s">
        <v>586</v>
      </c>
      <c r="F39" s="229" t="s">
        <v>586</v>
      </c>
      <c r="G39" s="229" t="s">
        <v>586</v>
      </c>
      <c r="H39" s="229" t="s">
        <v>586</v>
      </c>
      <c r="I39" s="229" t="s">
        <v>586</v>
      </c>
      <c r="J39" s="229" t="s">
        <v>586</v>
      </c>
      <c r="K39" s="229" t="s">
        <v>586</v>
      </c>
      <c r="L39" s="229" t="s">
        <v>586</v>
      </c>
      <c r="M39" s="229" t="s">
        <v>586</v>
      </c>
      <c r="N39" s="229" t="s">
        <v>586</v>
      </c>
      <c r="O39" s="229" t="s">
        <v>586</v>
      </c>
      <c r="P39" s="229" t="s">
        <v>586</v>
      </c>
      <c r="Q39" s="229" t="s">
        <v>586</v>
      </c>
      <c r="R39" s="229" t="s">
        <v>586</v>
      </c>
      <c r="S39" s="229" t="s">
        <v>586</v>
      </c>
      <c r="T39" s="229" t="s">
        <v>586</v>
      </c>
      <c r="U39" s="229" t="s">
        <v>586</v>
      </c>
      <c r="V39" s="229" t="s">
        <v>586</v>
      </c>
      <c r="W39" s="229" t="s">
        <v>586</v>
      </c>
      <c r="X39" s="229" t="s">
        <v>586</v>
      </c>
      <c r="Y39" s="229" t="s">
        <v>586</v>
      </c>
    </row>
    <row r="40" spans="1:25" ht="31.5">
      <c r="A40" s="176" t="s">
        <v>560</v>
      </c>
      <c r="B40" s="177" t="s">
        <v>683</v>
      </c>
      <c r="C40" s="229" t="s">
        <v>586</v>
      </c>
      <c r="D40" s="229" t="s">
        <v>586</v>
      </c>
      <c r="E40" s="229" t="s">
        <v>586</v>
      </c>
      <c r="F40" s="229" t="s">
        <v>586</v>
      </c>
      <c r="G40" s="229" t="s">
        <v>586</v>
      </c>
      <c r="H40" s="229" t="s">
        <v>586</v>
      </c>
      <c r="I40" s="229" t="s">
        <v>586</v>
      </c>
      <c r="J40" s="229" t="s">
        <v>586</v>
      </c>
      <c r="K40" s="229" t="s">
        <v>586</v>
      </c>
      <c r="L40" s="229" t="s">
        <v>586</v>
      </c>
      <c r="M40" s="229" t="s">
        <v>586</v>
      </c>
      <c r="N40" s="229" t="s">
        <v>586</v>
      </c>
      <c r="O40" s="229" t="s">
        <v>586</v>
      </c>
      <c r="P40" s="229" t="s">
        <v>586</v>
      </c>
      <c r="Q40" s="229" t="s">
        <v>586</v>
      </c>
      <c r="R40" s="229" t="s">
        <v>586</v>
      </c>
      <c r="S40" s="229" t="s">
        <v>586</v>
      </c>
      <c r="T40" s="229" t="s">
        <v>586</v>
      </c>
      <c r="U40" s="229" t="s">
        <v>586</v>
      </c>
      <c r="V40" s="229" t="s">
        <v>586</v>
      </c>
      <c r="W40" s="229" t="s">
        <v>586</v>
      </c>
      <c r="X40" s="229" t="s">
        <v>586</v>
      </c>
      <c r="Y40" s="229" t="s">
        <v>586</v>
      </c>
    </row>
    <row r="41" spans="1:25" ht="47.25">
      <c r="A41" s="29" t="s">
        <v>753</v>
      </c>
      <c r="B41" s="167" t="s">
        <v>700</v>
      </c>
      <c r="C41" s="52" t="s">
        <v>781</v>
      </c>
      <c r="D41" s="229" t="s">
        <v>586</v>
      </c>
      <c r="E41" s="229" t="s">
        <v>586</v>
      </c>
      <c r="F41" s="229" t="s">
        <v>586</v>
      </c>
      <c r="G41" s="229" t="s">
        <v>586</v>
      </c>
      <c r="H41" s="229" t="s">
        <v>586</v>
      </c>
      <c r="I41" s="229" t="s">
        <v>586</v>
      </c>
      <c r="J41" s="229" t="s">
        <v>586</v>
      </c>
      <c r="K41" s="229" t="s">
        <v>586</v>
      </c>
      <c r="L41" s="229" t="s">
        <v>586</v>
      </c>
      <c r="M41" s="229" t="s">
        <v>586</v>
      </c>
      <c r="N41" s="229" t="s">
        <v>586</v>
      </c>
      <c r="O41" s="229" t="s">
        <v>586</v>
      </c>
      <c r="P41" s="229" t="s">
        <v>586</v>
      </c>
      <c r="Q41" s="229" t="s">
        <v>586</v>
      </c>
      <c r="R41" s="229" t="s">
        <v>586</v>
      </c>
      <c r="S41" s="229" t="s">
        <v>586</v>
      </c>
      <c r="T41" s="229" t="s">
        <v>586</v>
      </c>
      <c r="U41" s="229" t="s">
        <v>586</v>
      </c>
      <c r="V41" s="229" t="s">
        <v>586</v>
      </c>
      <c r="W41" s="229" t="s">
        <v>586</v>
      </c>
      <c r="X41" s="229" t="s">
        <v>586</v>
      </c>
      <c r="Y41" s="229" t="s">
        <v>586</v>
      </c>
    </row>
    <row r="42" spans="1:25" ht="47.25">
      <c r="A42" s="29" t="s">
        <v>754</v>
      </c>
      <c r="B42" s="168" t="s">
        <v>701</v>
      </c>
      <c r="C42" s="52" t="s">
        <v>782</v>
      </c>
      <c r="D42" s="229" t="s">
        <v>586</v>
      </c>
      <c r="E42" s="229" t="s">
        <v>586</v>
      </c>
      <c r="F42" s="229" t="s">
        <v>586</v>
      </c>
      <c r="G42" s="229" t="s">
        <v>586</v>
      </c>
      <c r="H42" s="229" t="s">
        <v>586</v>
      </c>
      <c r="I42" s="229" t="s">
        <v>586</v>
      </c>
      <c r="J42" s="229" t="s">
        <v>586</v>
      </c>
      <c r="K42" s="229" t="s">
        <v>586</v>
      </c>
      <c r="L42" s="229" t="s">
        <v>586</v>
      </c>
      <c r="M42" s="229" t="s">
        <v>586</v>
      </c>
      <c r="N42" s="229" t="s">
        <v>586</v>
      </c>
      <c r="O42" s="229" t="s">
        <v>586</v>
      </c>
      <c r="P42" s="229" t="s">
        <v>586</v>
      </c>
      <c r="Q42" s="229" t="s">
        <v>586</v>
      </c>
      <c r="R42" s="229" t="s">
        <v>586</v>
      </c>
      <c r="S42" s="229" t="s">
        <v>586</v>
      </c>
      <c r="T42" s="229" t="s">
        <v>586</v>
      </c>
      <c r="U42" s="229" t="s">
        <v>586</v>
      </c>
      <c r="V42" s="229" t="s">
        <v>586</v>
      </c>
      <c r="W42" s="229" t="s">
        <v>586</v>
      </c>
      <c r="X42" s="229" t="s">
        <v>586</v>
      </c>
      <c r="Y42" s="229" t="s">
        <v>586</v>
      </c>
    </row>
    <row r="43" spans="1:25" ht="47.25">
      <c r="A43" s="29" t="s">
        <v>755</v>
      </c>
      <c r="B43" s="168" t="s">
        <v>702</v>
      </c>
      <c r="C43" s="52" t="s">
        <v>783</v>
      </c>
      <c r="D43" s="229" t="s">
        <v>586</v>
      </c>
      <c r="E43" s="229" t="s">
        <v>586</v>
      </c>
      <c r="F43" s="229" t="s">
        <v>586</v>
      </c>
      <c r="G43" s="229" t="s">
        <v>586</v>
      </c>
      <c r="H43" s="229" t="s">
        <v>586</v>
      </c>
      <c r="I43" s="229" t="s">
        <v>586</v>
      </c>
      <c r="J43" s="229" t="s">
        <v>586</v>
      </c>
      <c r="K43" s="229" t="s">
        <v>586</v>
      </c>
      <c r="L43" s="229" t="s">
        <v>586</v>
      </c>
      <c r="M43" s="229" t="s">
        <v>586</v>
      </c>
      <c r="N43" s="229" t="s">
        <v>586</v>
      </c>
      <c r="O43" s="229" t="s">
        <v>586</v>
      </c>
      <c r="P43" s="229" t="s">
        <v>586</v>
      </c>
      <c r="Q43" s="229" t="s">
        <v>586</v>
      </c>
      <c r="R43" s="229" t="s">
        <v>586</v>
      </c>
      <c r="S43" s="229" t="s">
        <v>586</v>
      </c>
      <c r="T43" s="229" t="s">
        <v>586</v>
      </c>
      <c r="U43" s="229" t="s">
        <v>586</v>
      </c>
      <c r="V43" s="229" t="s">
        <v>586</v>
      </c>
      <c r="W43" s="229" t="s">
        <v>586</v>
      </c>
      <c r="X43" s="229" t="s">
        <v>586</v>
      </c>
      <c r="Y43" s="229" t="s">
        <v>586</v>
      </c>
    </row>
    <row r="44" spans="1:25" ht="15.75">
      <c r="A44" s="174"/>
      <c r="B44" s="276" t="s">
        <v>658</v>
      </c>
      <c r="C44" s="229" t="s">
        <v>586</v>
      </c>
      <c r="D44" s="229" t="s">
        <v>586</v>
      </c>
      <c r="E44" s="229" t="s">
        <v>586</v>
      </c>
      <c r="F44" s="229" t="s">
        <v>586</v>
      </c>
      <c r="G44" s="229" t="s">
        <v>586</v>
      </c>
      <c r="H44" s="229" t="s">
        <v>586</v>
      </c>
      <c r="I44" s="229" t="s">
        <v>586</v>
      </c>
      <c r="J44" s="229" t="s">
        <v>586</v>
      </c>
      <c r="K44" s="229" t="s">
        <v>586</v>
      </c>
      <c r="L44" s="229" t="s">
        <v>586</v>
      </c>
      <c r="M44" s="229" t="s">
        <v>586</v>
      </c>
      <c r="N44" s="229" t="s">
        <v>586</v>
      </c>
      <c r="O44" s="229" t="s">
        <v>586</v>
      </c>
      <c r="P44" s="229" t="s">
        <v>586</v>
      </c>
      <c r="Q44" s="229" t="s">
        <v>586</v>
      </c>
      <c r="R44" s="229" t="s">
        <v>586</v>
      </c>
      <c r="S44" s="229" t="s">
        <v>586</v>
      </c>
      <c r="T44" s="229" t="s">
        <v>586</v>
      </c>
      <c r="U44" s="229" t="s">
        <v>586</v>
      </c>
      <c r="V44" s="229" t="s">
        <v>586</v>
      </c>
      <c r="W44" s="229" t="s">
        <v>586</v>
      </c>
      <c r="X44" s="229" t="s">
        <v>586</v>
      </c>
      <c r="Y44" s="229" t="s">
        <v>586</v>
      </c>
    </row>
    <row r="45" spans="1:25" ht="47.25">
      <c r="A45" s="176" t="s">
        <v>504</v>
      </c>
      <c r="B45" s="177" t="s">
        <v>681</v>
      </c>
      <c r="C45" s="229" t="s">
        <v>586</v>
      </c>
      <c r="D45" s="229" t="s">
        <v>586</v>
      </c>
      <c r="E45" s="229" t="s">
        <v>586</v>
      </c>
      <c r="F45" s="229" t="s">
        <v>586</v>
      </c>
      <c r="G45" s="229" t="s">
        <v>586</v>
      </c>
      <c r="H45" s="229" t="s">
        <v>586</v>
      </c>
      <c r="I45" s="229" t="s">
        <v>586</v>
      </c>
      <c r="J45" s="229" t="s">
        <v>586</v>
      </c>
      <c r="K45" s="229" t="s">
        <v>586</v>
      </c>
      <c r="L45" s="229" t="s">
        <v>586</v>
      </c>
      <c r="M45" s="229" t="s">
        <v>586</v>
      </c>
      <c r="N45" s="229" t="s">
        <v>586</v>
      </c>
      <c r="O45" s="229" t="s">
        <v>586</v>
      </c>
      <c r="P45" s="229" t="s">
        <v>586</v>
      </c>
      <c r="Q45" s="229" t="s">
        <v>586</v>
      </c>
      <c r="R45" s="229" t="s">
        <v>586</v>
      </c>
      <c r="S45" s="229" t="s">
        <v>586</v>
      </c>
      <c r="T45" s="229" t="s">
        <v>586</v>
      </c>
      <c r="U45" s="229" t="s">
        <v>586</v>
      </c>
      <c r="V45" s="229" t="s">
        <v>586</v>
      </c>
      <c r="W45" s="229" t="s">
        <v>586</v>
      </c>
      <c r="X45" s="229" t="s">
        <v>586</v>
      </c>
      <c r="Y45" s="229" t="s">
        <v>586</v>
      </c>
    </row>
    <row r="46" spans="1:25" ht="78.75">
      <c r="A46" s="176" t="s">
        <v>509</v>
      </c>
      <c r="B46" s="177" t="s">
        <v>686</v>
      </c>
      <c r="C46" s="229" t="s">
        <v>586</v>
      </c>
      <c r="D46" s="229" t="s">
        <v>586</v>
      </c>
      <c r="E46" s="229" t="s">
        <v>586</v>
      </c>
      <c r="F46" s="229" t="s">
        <v>586</v>
      </c>
      <c r="G46" s="229" t="s">
        <v>586</v>
      </c>
      <c r="H46" s="229" t="s">
        <v>586</v>
      </c>
      <c r="I46" s="229" t="s">
        <v>586</v>
      </c>
      <c r="J46" s="229" t="s">
        <v>586</v>
      </c>
      <c r="K46" s="229" t="s">
        <v>586</v>
      </c>
      <c r="L46" s="229" t="s">
        <v>586</v>
      </c>
      <c r="M46" s="229" t="s">
        <v>586</v>
      </c>
      <c r="N46" s="229" t="s">
        <v>586</v>
      </c>
      <c r="O46" s="229" t="s">
        <v>586</v>
      </c>
      <c r="P46" s="229" t="s">
        <v>586</v>
      </c>
      <c r="Q46" s="229" t="s">
        <v>586</v>
      </c>
      <c r="R46" s="229" t="s">
        <v>586</v>
      </c>
      <c r="S46" s="229" t="s">
        <v>586</v>
      </c>
      <c r="T46" s="229" t="s">
        <v>586</v>
      </c>
      <c r="U46" s="229" t="s">
        <v>586</v>
      </c>
      <c r="V46" s="229" t="s">
        <v>586</v>
      </c>
      <c r="W46" s="229" t="s">
        <v>586</v>
      </c>
      <c r="X46" s="229" t="s">
        <v>586</v>
      </c>
      <c r="Y46" s="229" t="s">
        <v>586</v>
      </c>
    </row>
    <row r="47" spans="1:25" ht="78.75">
      <c r="A47" s="176" t="s">
        <v>557</v>
      </c>
      <c r="B47" s="177" t="s">
        <v>687</v>
      </c>
      <c r="C47" s="229" t="s">
        <v>586</v>
      </c>
      <c r="D47" s="229" t="s">
        <v>586</v>
      </c>
      <c r="E47" s="229" t="s">
        <v>586</v>
      </c>
      <c r="F47" s="229" t="s">
        <v>586</v>
      </c>
      <c r="G47" s="229" t="s">
        <v>586</v>
      </c>
      <c r="H47" s="229" t="s">
        <v>586</v>
      </c>
      <c r="I47" s="229" t="s">
        <v>586</v>
      </c>
      <c r="J47" s="229" t="s">
        <v>586</v>
      </c>
      <c r="K47" s="229" t="s">
        <v>586</v>
      </c>
      <c r="L47" s="229" t="s">
        <v>586</v>
      </c>
      <c r="M47" s="229" t="s">
        <v>586</v>
      </c>
      <c r="N47" s="229" t="s">
        <v>586</v>
      </c>
      <c r="O47" s="229" t="s">
        <v>586</v>
      </c>
      <c r="P47" s="229" t="s">
        <v>586</v>
      </c>
      <c r="Q47" s="229" t="s">
        <v>586</v>
      </c>
      <c r="R47" s="229" t="s">
        <v>586</v>
      </c>
      <c r="S47" s="229" t="s">
        <v>586</v>
      </c>
      <c r="T47" s="229" t="s">
        <v>586</v>
      </c>
      <c r="U47" s="229" t="s">
        <v>586</v>
      </c>
      <c r="V47" s="229" t="s">
        <v>586</v>
      </c>
      <c r="W47" s="229" t="s">
        <v>586</v>
      </c>
      <c r="X47" s="229" t="s">
        <v>586</v>
      </c>
      <c r="Y47" s="229" t="s">
        <v>586</v>
      </c>
    </row>
    <row r="48" spans="1:25" ht="47.25">
      <c r="A48" s="190" t="s">
        <v>777</v>
      </c>
      <c r="B48" s="275" t="s">
        <v>720</v>
      </c>
      <c r="C48" s="52" t="s">
        <v>784</v>
      </c>
      <c r="D48" s="229" t="s">
        <v>586</v>
      </c>
      <c r="E48" s="229" t="s">
        <v>586</v>
      </c>
      <c r="F48" s="229" t="s">
        <v>586</v>
      </c>
      <c r="G48" s="229" t="s">
        <v>586</v>
      </c>
      <c r="H48" s="229" t="s">
        <v>586</v>
      </c>
      <c r="I48" s="229" t="s">
        <v>586</v>
      </c>
      <c r="J48" s="229" t="s">
        <v>586</v>
      </c>
      <c r="K48" s="229" t="s">
        <v>586</v>
      </c>
      <c r="L48" s="229" t="s">
        <v>586</v>
      </c>
      <c r="M48" s="229" t="s">
        <v>586</v>
      </c>
      <c r="N48" s="229" t="s">
        <v>586</v>
      </c>
      <c r="O48" s="229" t="s">
        <v>586</v>
      </c>
      <c r="P48" s="229" t="s">
        <v>586</v>
      </c>
      <c r="Q48" s="229" t="s">
        <v>586</v>
      </c>
      <c r="R48" s="229" t="s">
        <v>586</v>
      </c>
      <c r="S48" s="229" t="s">
        <v>586</v>
      </c>
      <c r="T48" s="229" t="s">
        <v>586</v>
      </c>
      <c r="U48" s="229" t="s">
        <v>586</v>
      </c>
      <c r="V48" s="229" t="s">
        <v>586</v>
      </c>
      <c r="W48" s="229" t="s">
        <v>586</v>
      </c>
      <c r="X48" s="229" t="s">
        <v>586</v>
      </c>
      <c r="Y48" s="229" t="s">
        <v>586</v>
      </c>
    </row>
    <row r="49" spans="1:25" ht="47.25">
      <c r="A49" s="176" t="s">
        <v>510</v>
      </c>
      <c r="B49" s="177" t="s">
        <v>682</v>
      </c>
      <c r="C49" s="229" t="s">
        <v>586</v>
      </c>
      <c r="D49" s="229" t="s">
        <v>586</v>
      </c>
      <c r="E49" s="229" t="s">
        <v>586</v>
      </c>
      <c r="F49" s="229" t="s">
        <v>586</v>
      </c>
      <c r="G49" s="229" t="s">
        <v>586</v>
      </c>
      <c r="H49" s="229" t="s">
        <v>586</v>
      </c>
      <c r="I49" s="229" t="s">
        <v>586</v>
      </c>
      <c r="J49" s="229" t="s">
        <v>586</v>
      </c>
      <c r="K49" s="229" t="s">
        <v>586</v>
      </c>
      <c r="L49" s="229" t="s">
        <v>586</v>
      </c>
      <c r="M49" s="229" t="s">
        <v>586</v>
      </c>
      <c r="N49" s="229" t="s">
        <v>586</v>
      </c>
      <c r="O49" s="229" t="s">
        <v>586</v>
      </c>
      <c r="P49" s="229" t="s">
        <v>586</v>
      </c>
      <c r="Q49" s="229" t="s">
        <v>586</v>
      </c>
      <c r="R49" s="229" t="s">
        <v>586</v>
      </c>
      <c r="S49" s="229" t="s">
        <v>586</v>
      </c>
      <c r="T49" s="229" t="s">
        <v>586</v>
      </c>
      <c r="U49" s="229" t="s">
        <v>586</v>
      </c>
      <c r="V49" s="229" t="s">
        <v>586</v>
      </c>
      <c r="W49" s="229" t="s">
        <v>586</v>
      </c>
      <c r="X49" s="229" t="s">
        <v>586</v>
      </c>
      <c r="Y49" s="229" t="s">
        <v>586</v>
      </c>
    </row>
    <row r="50" spans="1:25" ht="31.5">
      <c r="A50" s="176" t="s">
        <v>560</v>
      </c>
      <c r="B50" s="177" t="s">
        <v>683</v>
      </c>
      <c r="C50" s="229" t="s">
        <v>586</v>
      </c>
      <c r="D50" s="229" t="s">
        <v>586</v>
      </c>
      <c r="E50" s="229" t="s">
        <v>586</v>
      </c>
      <c r="F50" s="229" t="s">
        <v>586</v>
      </c>
      <c r="G50" s="229" t="s">
        <v>586</v>
      </c>
      <c r="H50" s="229" t="s">
        <v>586</v>
      </c>
      <c r="I50" s="229" t="s">
        <v>586</v>
      </c>
      <c r="J50" s="229" t="s">
        <v>586</v>
      </c>
      <c r="K50" s="229" t="s">
        <v>586</v>
      </c>
      <c r="L50" s="229" t="s">
        <v>586</v>
      </c>
      <c r="M50" s="229" t="s">
        <v>586</v>
      </c>
      <c r="N50" s="229" t="s">
        <v>586</v>
      </c>
      <c r="O50" s="229" t="s">
        <v>586</v>
      </c>
      <c r="P50" s="229" t="s">
        <v>586</v>
      </c>
      <c r="Q50" s="229" t="s">
        <v>586</v>
      </c>
      <c r="R50" s="229" t="s">
        <v>586</v>
      </c>
      <c r="S50" s="229" t="s">
        <v>586</v>
      </c>
      <c r="T50" s="229" t="s">
        <v>586</v>
      </c>
      <c r="U50" s="229" t="s">
        <v>586</v>
      </c>
      <c r="V50" s="229" t="s">
        <v>586</v>
      </c>
      <c r="W50" s="229" t="s">
        <v>586</v>
      </c>
      <c r="X50" s="229" t="s">
        <v>586</v>
      </c>
      <c r="Y50" s="229" t="s">
        <v>586</v>
      </c>
    </row>
    <row r="51" spans="1:25" ht="47.25">
      <c r="A51" s="29" t="s">
        <v>753</v>
      </c>
      <c r="B51" s="272" t="s">
        <v>703</v>
      </c>
      <c r="C51" s="52" t="s">
        <v>785</v>
      </c>
      <c r="D51" s="229" t="s">
        <v>586</v>
      </c>
      <c r="E51" s="229" t="s">
        <v>586</v>
      </c>
      <c r="F51" s="229" t="s">
        <v>586</v>
      </c>
      <c r="G51" s="229" t="s">
        <v>586</v>
      </c>
      <c r="H51" s="229" t="s">
        <v>586</v>
      </c>
      <c r="I51" s="229" t="s">
        <v>586</v>
      </c>
      <c r="J51" s="229" t="s">
        <v>586</v>
      </c>
      <c r="K51" s="229" t="s">
        <v>586</v>
      </c>
      <c r="L51" s="229" t="s">
        <v>586</v>
      </c>
      <c r="M51" s="229" t="s">
        <v>586</v>
      </c>
      <c r="N51" s="229" t="s">
        <v>586</v>
      </c>
      <c r="O51" s="229" t="s">
        <v>586</v>
      </c>
      <c r="P51" s="229" t="s">
        <v>586</v>
      </c>
      <c r="Q51" s="229" t="s">
        <v>586</v>
      </c>
      <c r="R51" s="229" t="s">
        <v>586</v>
      </c>
      <c r="S51" s="229" t="s">
        <v>586</v>
      </c>
      <c r="T51" s="229" t="s">
        <v>586</v>
      </c>
      <c r="U51" s="229" t="s">
        <v>586</v>
      </c>
      <c r="V51" s="229" t="s">
        <v>586</v>
      </c>
      <c r="W51" s="229" t="s">
        <v>586</v>
      </c>
      <c r="X51" s="229" t="s">
        <v>586</v>
      </c>
      <c r="Y51" s="229" t="s">
        <v>586</v>
      </c>
    </row>
    <row r="52" spans="1:25" ht="63">
      <c r="A52" s="29" t="s">
        <v>754</v>
      </c>
      <c r="B52" s="277" t="s">
        <v>705</v>
      </c>
      <c r="C52" s="52" t="s">
        <v>786</v>
      </c>
      <c r="D52" s="229" t="s">
        <v>586</v>
      </c>
      <c r="E52" s="229" t="s">
        <v>586</v>
      </c>
      <c r="F52" s="229" t="s">
        <v>586</v>
      </c>
      <c r="G52" s="229" t="s">
        <v>586</v>
      </c>
      <c r="H52" s="229" t="s">
        <v>586</v>
      </c>
      <c r="I52" s="229" t="s">
        <v>586</v>
      </c>
      <c r="J52" s="229" t="s">
        <v>586</v>
      </c>
      <c r="K52" s="229" t="s">
        <v>586</v>
      </c>
      <c r="L52" s="229" t="s">
        <v>586</v>
      </c>
      <c r="M52" s="229" t="s">
        <v>586</v>
      </c>
      <c r="N52" s="229" t="s">
        <v>586</v>
      </c>
      <c r="O52" s="229" t="s">
        <v>586</v>
      </c>
      <c r="P52" s="229" t="s">
        <v>586</v>
      </c>
      <c r="Q52" s="229" t="s">
        <v>586</v>
      </c>
      <c r="R52" s="229" t="s">
        <v>586</v>
      </c>
      <c r="S52" s="229" t="s">
        <v>586</v>
      </c>
      <c r="T52" s="229" t="s">
        <v>586</v>
      </c>
      <c r="U52" s="229" t="s">
        <v>586</v>
      </c>
      <c r="V52" s="229" t="s">
        <v>586</v>
      </c>
      <c r="W52" s="229" t="s">
        <v>586</v>
      </c>
      <c r="X52" s="229" t="s">
        <v>586</v>
      </c>
      <c r="Y52" s="229" t="s">
        <v>586</v>
      </c>
    </row>
    <row r="53" spans="1:25" ht="63">
      <c r="A53" s="29" t="s">
        <v>755</v>
      </c>
      <c r="B53" s="277" t="s">
        <v>704</v>
      </c>
      <c r="C53" s="52" t="s">
        <v>787</v>
      </c>
      <c r="D53" s="229" t="s">
        <v>586</v>
      </c>
      <c r="E53" s="229" t="s">
        <v>586</v>
      </c>
      <c r="F53" s="229" t="s">
        <v>586</v>
      </c>
      <c r="G53" s="229" t="s">
        <v>586</v>
      </c>
      <c r="H53" s="229" t="s">
        <v>586</v>
      </c>
      <c r="I53" s="229" t="s">
        <v>586</v>
      </c>
      <c r="J53" s="229" t="s">
        <v>586</v>
      </c>
      <c r="K53" s="229" t="s">
        <v>586</v>
      </c>
      <c r="L53" s="229" t="s">
        <v>586</v>
      </c>
      <c r="M53" s="229" t="s">
        <v>586</v>
      </c>
      <c r="N53" s="229" t="s">
        <v>586</v>
      </c>
      <c r="O53" s="229" t="s">
        <v>586</v>
      </c>
      <c r="P53" s="229" t="s">
        <v>586</v>
      </c>
      <c r="Q53" s="229" t="s">
        <v>586</v>
      </c>
      <c r="R53" s="229" t="s">
        <v>586</v>
      </c>
      <c r="S53" s="229" t="s">
        <v>586</v>
      </c>
      <c r="T53" s="229" t="s">
        <v>586</v>
      </c>
      <c r="U53" s="229" t="s">
        <v>586</v>
      </c>
      <c r="V53" s="229" t="s">
        <v>586</v>
      </c>
      <c r="W53" s="229" t="s">
        <v>586</v>
      </c>
      <c r="X53" s="229" t="s">
        <v>586</v>
      </c>
      <c r="Y53" s="229" t="s">
        <v>586</v>
      </c>
    </row>
    <row r="54" spans="1:25" ht="47.25">
      <c r="A54" s="29" t="s">
        <v>756</v>
      </c>
      <c r="B54" s="272" t="s">
        <v>706</v>
      </c>
      <c r="C54" s="52" t="s">
        <v>788</v>
      </c>
      <c r="D54" s="229" t="s">
        <v>586</v>
      </c>
      <c r="E54" s="229" t="s">
        <v>586</v>
      </c>
      <c r="F54" s="229" t="s">
        <v>586</v>
      </c>
      <c r="G54" s="229" t="s">
        <v>586</v>
      </c>
      <c r="H54" s="229" t="s">
        <v>586</v>
      </c>
      <c r="I54" s="229" t="s">
        <v>586</v>
      </c>
      <c r="J54" s="229" t="s">
        <v>586</v>
      </c>
      <c r="K54" s="229" t="s">
        <v>586</v>
      </c>
      <c r="L54" s="229" t="s">
        <v>586</v>
      </c>
      <c r="M54" s="229" t="s">
        <v>586</v>
      </c>
      <c r="N54" s="229" t="s">
        <v>586</v>
      </c>
      <c r="O54" s="229" t="s">
        <v>586</v>
      </c>
      <c r="P54" s="229" t="s">
        <v>586</v>
      </c>
      <c r="Q54" s="229" t="s">
        <v>586</v>
      </c>
      <c r="R54" s="229" t="s">
        <v>586</v>
      </c>
      <c r="S54" s="229" t="s">
        <v>586</v>
      </c>
      <c r="T54" s="229" t="s">
        <v>586</v>
      </c>
      <c r="U54" s="229" t="s">
        <v>586</v>
      </c>
      <c r="V54" s="229" t="s">
        <v>586</v>
      </c>
      <c r="W54" s="229" t="s">
        <v>586</v>
      </c>
      <c r="X54" s="229" t="s">
        <v>586</v>
      </c>
      <c r="Y54" s="229" t="s">
        <v>586</v>
      </c>
    </row>
    <row r="55" spans="1:25" ht="15.75">
      <c r="A55" s="174"/>
      <c r="B55" s="191" t="s">
        <v>663</v>
      </c>
      <c r="C55" s="229" t="s">
        <v>586</v>
      </c>
      <c r="D55" s="229" t="s">
        <v>586</v>
      </c>
      <c r="E55" s="229" t="s">
        <v>586</v>
      </c>
      <c r="F55" s="229" t="s">
        <v>586</v>
      </c>
      <c r="G55" s="229" t="s">
        <v>586</v>
      </c>
      <c r="H55" s="229" t="s">
        <v>586</v>
      </c>
      <c r="I55" s="229" t="s">
        <v>586</v>
      </c>
      <c r="J55" s="229" t="s">
        <v>586</v>
      </c>
      <c r="K55" s="229" t="s">
        <v>586</v>
      </c>
      <c r="L55" s="229" t="s">
        <v>586</v>
      </c>
      <c r="M55" s="229" t="s">
        <v>586</v>
      </c>
      <c r="N55" s="229" t="s">
        <v>586</v>
      </c>
      <c r="O55" s="229" t="s">
        <v>586</v>
      </c>
      <c r="P55" s="229" t="s">
        <v>586</v>
      </c>
      <c r="Q55" s="229" t="s">
        <v>586</v>
      </c>
      <c r="R55" s="229" t="s">
        <v>586</v>
      </c>
      <c r="S55" s="229" t="s">
        <v>586</v>
      </c>
      <c r="T55" s="229" t="s">
        <v>586</v>
      </c>
      <c r="U55" s="229" t="s">
        <v>586</v>
      </c>
      <c r="V55" s="229" t="s">
        <v>586</v>
      </c>
      <c r="W55" s="229" t="s">
        <v>586</v>
      </c>
      <c r="X55" s="229" t="s">
        <v>586</v>
      </c>
      <c r="Y55" s="229" t="s">
        <v>586</v>
      </c>
    </row>
    <row r="56" spans="1:25" ht="47.25">
      <c r="A56" s="176" t="s">
        <v>504</v>
      </c>
      <c r="B56" s="177" t="s">
        <v>681</v>
      </c>
      <c r="C56" s="229" t="s">
        <v>586</v>
      </c>
      <c r="D56" s="229" t="s">
        <v>586</v>
      </c>
      <c r="E56" s="229" t="s">
        <v>586</v>
      </c>
      <c r="F56" s="229" t="s">
        <v>586</v>
      </c>
      <c r="G56" s="229" t="s">
        <v>586</v>
      </c>
      <c r="H56" s="229" t="s">
        <v>586</v>
      </c>
      <c r="I56" s="229" t="s">
        <v>586</v>
      </c>
      <c r="J56" s="229" t="s">
        <v>586</v>
      </c>
      <c r="K56" s="229" t="s">
        <v>586</v>
      </c>
      <c r="L56" s="229" t="s">
        <v>586</v>
      </c>
      <c r="M56" s="229" t="s">
        <v>586</v>
      </c>
      <c r="N56" s="229" t="s">
        <v>586</v>
      </c>
      <c r="O56" s="229" t="s">
        <v>586</v>
      </c>
      <c r="P56" s="229" t="s">
        <v>586</v>
      </c>
      <c r="Q56" s="229" t="s">
        <v>586</v>
      </c>
      <c r="R56" s="229" t="s">
        <v>586</v>
      </c>
      <c r="S56" s="229" t="s">
        <v>586</v>
      </c>
      <c r="T56" s="229" t="s">
        <v>586</v>
      </c>
      <c r="U56" s="229" t="s">
        <v>586</v>
      </c>
      <c r="V56" s="229" t="s">
        <v>586</v>
      </c>
      <c r="W56" s="229" t="s">
        <v>586</v>
      </c>
      <c r="X56" s="229" t="s">
        <v>586</v>
      </c>
      <c r="Y56" s="229" t="s">
        <v>586</v>
      </c>
    </row>
    <row r="57" spans="1:25" ht="47.25">
      <c r="A57" s="176" t="s">
        <v>510</v>
      </c>
      <c r="B57" s="177" t="s">
        <v>682</v>
      </c>
      <c r="C57" s="229" t="s">
        <v>586</v>
      </c>
      <c r="D57" s="229" t="s">
        <v>586</v>
      </c>
      <c r="E57" s="229" t="s">
        <v>586</v>
      </c>
      <c r="F57" s="229" t="s">
        <v>586</v>
      </c>
      <c r="G57" s="229" t="s">
        <v>586</v>
      </c>
      <c r="H57" s="229" t="s">
        <v>586</v>
      </c>
      <c r="I57" s="229" t="s">
        <v>586</v>
      </c>
      <c r="J57" s="229" t="s">
        <v>586</v>
      </c>
      <c r="K57" s="229" t="s">
        <v>586</v>
      </c>
      <c r="L57" s="229" t="s">
        <v>586</v>
      </c>
      <c r="M57" s="229" t="s">
        <v>586</v>
      </c>
      <c r="N57" s="229" t="s">
        <v>586</v>
      </c>
      <c r="O57" s="229" t="s">
        <v>586</v>
      </c>
      <c r="P57" s="229" t="s">
        <v>586</v>
      </c>
      <c r="Q57" s="229" t="s">
        <v>586</v>
      </c>
      <c r="R57" s="229" t="s">
        <v>586</v>
      </c>
      <c r="S57" s="229" t="s">
        <v>586</v>
      </c>
      <c r="T57" s="229" t="s">
        <v>586</v>
      </c>
      <c r="U57" s="229" t="s">
        <v>586</v>
      </c>
      <c r="V57" s="229" t="s">
        <v>586</v>
      </c>
      <c r="W57" s="229" t="s">
        <v>586</v>
      </c>
      <c r="X57" s="229" t="s">
        <v>586</v>
      </c>
      <c r="Y57" s="229" t="s">
        <v>586</v>
      </c>
    </row>
    <row r="58" spans="1:25" ht="31.5">
      <c r="A58" s="176" t="s">
        <v>560</v>
      </c>
      <c r="B58" s="177" t="s">
        <v>683</v>
      </c>
      <c r="C58" s="229" t="s">
        <v>586</v>
      </c>
      <c r="D58" s="229" t="s">
        <v>586</v>
      </c>
      <c r="E58" s="229" t="s">
        <v>586</v>
      </c>
      <c r="F58" s="229" t="s">
        <v>586</v>
      </c>
      <c r="G58" s="229" t="s">
        <v>586</v>
      </c>
      <c r="H58" s="229" t="s">
        <v>586</v>
      </c>
      <c r="I58" s="229" t="s">
        <v>586</v>
      </c>
      <c r="J58" s="229" t="s">
        <v>586</v>
      </c>
      <c r="K58" s="229" t="s">
        <v>586</v>
      </c>
      <c r="L58" s="229" t="s">
        <v>586</v>
      </c>
      <c r="M58" s="229" t="s">
        <v>586</v>
      </c>
      <c r="N58" s="229" t="s">
        <v>586</v>
      </c>
      <c r="O58" s="229" t="s">
        <v>586</v>
      </c>
      <c r="P58" s="229" t="s">
        <v>586</v>
      </c>
      <c r="Q58" s="229" t="s">
        <v>586</v>
      </c>
      <c r="R58" s="229" t="s">
        <v>586</v>
      </c>
      <c r="S58" s="229" t="s">
        <v>586</v>
      </c>
      <c r="T58" s="229" t="s">
        <v>586</v>
      </c>
      <c r="U58" s="229" t="s">
        <v>586</v>
      </c>
      <c r="V58" s="229" t="s">
        <v>586</v>
      </c>
      <c r="W58" s="229" t="s">
        <v>586</v>
      </c>
      <c r="X58" s="229" t="s">
        <v>586</v>
      </c>
      <c r="Y58" s="229" t="s">
        <v>586</v>
      </c>
    </row>
    <row r="59" spans="1:25" ht="47.25">
      <c r="A59" s="29" t="s">
        <v>753</v>
      </c>
      <c r="B59" s="186" t="s">
        <v>707</v>
      </c>
      <c r="C59" s="52" t="s">
        <v>789</v>
      </c>
      <c r="D59" s="229" t="s">
        <v>586</v>
      </c>
      <c r="E59" s="229" t="s">
        <v>586</v>
      </c>
      <c r="F59" s="229" t="s">
        <v>586</v>
      </c>
      <c r="G59" s="229" t="s">
        <v>586</v>
      </c>
      <c r="H59" s="229" t="s">
        <v>586</v>
      </c>
      <c r="I59" s="229" t="s">
        <v>586</v>
      </c>
      <c r="J59" s="229" t="s">
        <v>586</v>
      </c>
      <c r="K59" s="229" t="s">
        <v>586</v>
      </c>
      <c r="L59" s="229" t="s">
        <v>586</v>
      </c>
      <c r="M59" s="229" t="s">
        <v>586</v>
      </c>
      <c r="N59" s="229" t="s">
        <v>586</v>
      </c>
      <c r="O59" s="229" t="s">
        <v>586</v>
      </c>
      <c r="P59" s="229" t="s">
        <v>586</v>
      </c>
      <c r="Q59" s="229" t="s">
        <v>586</v>
      </c>
      <c r="R59" s="229" t="s">
        <v>586</v>
      </c>
      <c r="S59" s="229" t="s">
        <v>586</v>
      </c>
      <c r="T59" s="229" t="s">
        <v>586</v>
      </c>
      <c r="U59" s="229" t="s">
        <v>586</v>
      </c>
      <c r="V59" s="229" t="s">
        <v>586</v>
      </c>
      <c r="W59" s="229" t="s">
        <v>586</v>
      </c>
      <c r="X59" s="229" t="s">
        <v>586</v>
      </c>
      <c r="Y59" s="229" t="s">
        <v>586</v>
      </c>
    </row>
    <row r="60" spans="1:25" ht="47.25">
      <c r="A60" s="29" t="s">
        <v>754</v>
      </c>
      <c r="B60" s="186" t="s">
        <v>708</v>
      </c>
      <c r="C60" s="52" t="s">
        <v>790</v>
      </c>
      <c r="D60" s="229" t="s">
        <v>586</v>
      </c>
      <c r="E60" s="229" t="s">
        <v>586</v>
      </c>
      <c r="F60" s="229" t="s">
        <v>586</v>
      </c>
      <c r="G60" s="229" t="s">
        <v>586</v>
      </c>
      <c r="H60" s="229" t="s">
        <v>586</v>
      </c>
      <c r="I60" s="229" t="s">
        <v>586</v>
      </c>
      <c r="J60" s="229" t="s">
        <v>586</v>
      </c>
      <c r="K60" s="229" t="s">
        <v>586</v>
      </c>
      <c r="L60" s="229" t="s">
        <v>586</v>
      </c>
      <c r="M60" s="229" t="s">
        <v>586</v>
      </c>
      <c r="N60" s="229" t="s">
        <v>586</v>
      </c>
      <c r="O60" s="229" t="s">
        <v>586</v>
      </c>
      <c r="P60" s="229" t="s">
        <v>586</v>
      </c>
      <c r="Q60" s="229" t="s">
        <v>586</v>
      </c>
      <c r="R60" s="229" t="s">
        <v>586</v>
      </c>
      <c r="S60" s="229" t="s">
        <v>586</v>
      </c>
      <c r="T60" s="229" t="s">
        <v>586</v>
      </c>
      <c r="U60" s="229" t="s">
        <v>586</v>
      </c>
      <c r="V60" s="229" t="s">
        <v>586</v>
      </c>
      <c r="W60" s="229" t="s">
        <v>586</v>
      </c>
      <c r="X60" s="229" t="s">
        <v>586</v>
      </c>
      <c r="Y60" s="229" t="s">
        <v>586</v>
      </c>
    </row>
    <row r="61" spans="1:25" ht="47.25">
      <c r="A61" s="176" t="s">
        <v>511</v>
      </c>
      <c r="B61" s="177" t="s">
        <v>685</v>
      </c>
      <c r="C61" s="229" t="s">
        <v>586</v>
      </c>
      <c r="D61" s="229" t="s">
        <v>586</v>
      </c>
      <c r="E61" s="229" t="s">
        <v>586</v>
      </c>
      <c r="F61" s="229" t="s">
        <v>586</v>
      </c>
      <c r="G61" s="229" t="s">
        <v>586</v>
      </c>
      <c r="H61" s="229" t="s">
        <v>586</v>
      </c>
      <c r="I61" s="229" t="s">
        <v>586</v>
      </c>
      <c r="J61" s="229" t="s">
        <v>586</v>
      </c>
      <c r="K61" s="229" t="s">
        <v>586</v>
      </c>
      <c r="L61" s="229" t="s">
        <v>586</v>
      </c>
      <c r="M61" s="229" t="s">
        <v>586</v>
      </c>
      <c r="N61" s="229" t="s">
        <v>586</v>
      </c>
      <c r="O61" s="229" t="s">
        <v>586</v>
      </c>
      <c r="P61" s="229" t="s">
        <v>586</v>
      </c>
      <c r="Q61" s="229" t="s">
        <v>586</v>
      </c>
      <c r="R61" s="229" t="s">
        <v>586</v>
      </c>
      <c r="S61" s="229" t="s">
        <v>586</v>
      </c>
      <c r="T61" s="229" t="s">
        <v>586</v>
      </c>
      <c r="U61" s="229" t="s">
        <v>586</v>
      </c>
      <c r="V61" s="229" t="s">
        <v>586</v>
      </c>
      <c r="W61" s="229" t="s">
        <v>586</v>
      </c>
      <c r="X61" s="229" t="s">
        <v>586</v>
      </c>
      <c r="Y61" s="229" t="s">
        <v>586</v>
      </c>
    </row>
    <row r="62" spans="1:25" ht="47.25">
      <c r="A62" s="176" t="s">
        <v>567</v>
      </c>
      <c r="B62" s="177" t="s">
        <v>684</v>
      </c>
      <c r="C62" s="229" t="s">
        <v>586</v>
      </c>
      <c r="D62" s="229" t="s">
        <v>586</v>
      </c>
      <c r="E62" s="229" t="s">
        <v>586</v>
      </c>
      <c r="F62" s="229" t="s">
        <v>586</v>
      </c>
      <c r="G62" s="229" t="s">
        <v>586</v>
      </c>
      <c r="H62" s="229" t="s">
        <v>586</v>
      </c>
      <c r="I62" s="229" t="s">
        <v>586</v>
      </c>
      <c r="J62" s="229" t="s">
        <v>586</v>
      </c>
      <c r="K62" s="229" t="s">
        <v>586</v>
      </c>
      <c r="L62" s="229" t="s">
        <v>586</v>
      </c>
      <c r="M62" s="229" t="s">
        <v>586</v>
      </c>
      <c r="N62" s="229" t="s">
        <v>586</v>
      </c>
      <c r="O62" s="229" t="s">
        <v>586</v>
      </c>
      <c r="P62" s="229" t="s">
        <v>586</v>
      </c>
      <c r="Q62" s="229" t="s">
        <v>586</v>
      </c>
      <c r="R62" s="229" t="s">
        <v>586</v>
      </c>
      <c r="S62" s="229" t="s">
        <v>586</v>
      </c>
      <c r="T62" s="229" t="s">
        <v>586</v>
      </c>
      <c r="U62" s="229" t="s">
        <v>586</v>
      </c>
      <c r="V62" s="229" t="s">
        <v>586</v>
      </c>
      <c r="W62" s="229" t="s">
        <v>586</v>
      </c>
      <c r="X62" s="229" t="s">
        <v>586</v>
      </c>
      <c r="Y62" s="229" t="s">
        <v>586</v>
      </c>
    </row>
    <row r="63" spans="1:25" ht="63">
      <c r="A63" s="29" t="s">
        <v>776</v>
      </c>
      <c r="B63" s="186" t="s">
        <v>709</v>
      </c>
      <c r="C63" s="52" t="s">
        <v>790</v>
      </c>
      <c r="D63" s="229" t="s">
        <v>586</v>
      </c>
      <c r="E63" s="229" t="s">
        <v>586</v>
      </c>
      <c r="F63" s="229" t="s">
        <v>586</v>
      </c>
      <c r="G63" s="229" t="s">
        <v>586</v>
      </c>
      <c r="H63" s="229" t="s">
        <v>586</v>
      </c>
      <c r="I63" s="229" t="s">
        <v>586</v>
      </c>
      <c r="J63" s="229" t="s">
        <v>586</v>
      </c>
      <c r="K63" s="229" t="s">
        <v>586</v>
      </c>
      <c r="L63" s="229" t="s">
        <v>586</v>
      </c>
      <c r="M63" s="229" t="s">
        <v>586</v>
      </c>
      <c r="N63" s="229" t="s">
        <v>586</v>
      </c>
      <c r="O63" s="229" t="s">
        <v>586</v>
      </c>
      <c r="P63" s="229" t="s">
        <v>586</v>
      </c>
      <c r="Q63" s="229" t="s">
        <v>586</v>
      </c>
      <c r="R63" s="229" t="s">
        <v>586</v>
      </c>
      <c r="S63" s="229" t="s">
        <v>586</v>
      </c>
      <c r="T63" s="229" t="s">
        <v>586</v>
      </c>
      <c r="U63" s="229" t="s">
        <v>586</v>
      </c>
      <c r="V63" s="229" t="s">
        <v>586</v>
      </c>
      <c r="W63" s="229" t="s">
        <v>586</v>
      </c>
      <c r="X63" s="229" t="s">
        <v>586</v>
      </c>
      <c r="Y63" s="229" t="s">
        <v>586</v>
      </c>
    </row>
    <row r="64" spans="1:25" ht="15.75">
      <c r="A64" s="174"/>
      <c r="B64" s="278" t="s">
        <v>666</v>
      </c>
      <c r="C64" s="229" t="s">
        <v>586</v>
      </c>
      <c r="D64" s="229" t="s">
        <v>586</v>
      </c>
      <c r="E64" s="229" t="s">
        <v>586</v>
      </c>
      <c r="F64" s="229" t="s">
        <v>586</v>
      </c>
      <c r="G64" s="229" t="s">
        <v>586</v>
      </c>
      <c r="H64" s="229" t="s">
        <v>586</v>
      </c>
      <c r="I64" s="229" t="s">
        <v>586</v>
      </c>
      <c r="J64" s="229" t="s">
        <v>586</v>
      </c>
      <c r="K64" s="229" t="s">
        <v>586</v>
      </c>
      <c r="L64" s="229" t="s">
        <v>586</v>
      </c>
      <c r="M64" s="229" t="s">
        <v>586</v>
      </c>
      <c r="N64" s="229" t="s">
        <v>586</v>
      </c>
      <c r="O64" s="229" t="s">
        <v>586</v>
      </c>
      <c r="P64" s="229" t="s">
        <v>586</v>
      </c>
      <c r="Q64" s="229" t="s">
        <v>586</v>
      </c>
      <c r="R64" s="229" t="s">
        <v>586</v>
      </c>
      <c r="S64" s="229" t="s">
        <v>586</v>
      </c>
      <c r="T64" s="229" t="s">
        <v>586</v>
      </c>
      <c r="U64" s="229" t="s">
        <v>586</v>
      </c>
      <c r="V64" s="229" t="s">
        <v>586</v>
      </c>
      <c r="W64" s="229" t="s">
        <v>586</v>
      </c>
      <c r="X64" s="229" t="s">
        <v>586</v>
      </c>
      <c r="Y64" s="229" t="s">
        <v>586</v>
      </c>
    </row>
    <row r="65" spans="1:25" ht="47.25">
      <c r="A65" s="176" t="s">
        <v>504</v>
      </c>
      <c r="B65" s="177" t="s">
        <v>681</v>
      </c>
      <c r="C65" s="229" t="s">
        <v>586</v>
      </c>
      <c r="D65" s="229" t="s">
        <v>586</v>
      </c>
      <c r="E65" s="229" t="s">
        <v>586</v>
      </c>
      <c r="F65" s="229" t="s">
        <v>586</v>
      </c>
      <c r="G65" s="229" t="s">
        <v>586</v>
      </c>
      <c r="H65" s="229" t="s">
        <v>586</v>
      </c>
      <c r="I65" s="229" t="s">
        <v>586</v>
      </c>
      <c r="J65" s="229" t="s">
        <v>586</v>
      </c>
      <c r="K65" s="229" t="s">
        <v>586</v>
      </c>
      <c r="L65" s="229" t="s">
        <v>586</v>
      </c>
      <c r="M65" s="229" t="s">
        <v>586</v>
      </c>
      <c r="N65" s="229" t="s">
        <v>586</v>
      </c>
      <c r="O65" s="229" t="s">
        <v>586</v>
      </c>
      <c r="P65" s="229" t="s">
        <v>586</v>
      </c>
      <c r="Q65" s="229" t="s">
        <v>586</v>
      </c>
      <c r="R65" s="229" t="s">
        <v>586</v>
      </c>
      <c r="S65" s="229" t="s">
        <v>586</v>
      </c>
      <c r="T65" s="229" t="s">
        <v>586</v>
      </c>
      <c r="U65" s="229" t="s">
        <v>586</v>
      </c>
      <c r="V65" s="229" t="s">
        <v>586</v>
      </c>
      <c r="W65" s="229" t="s">
        <v>586</v>
      </c>
      <c r="X65" s="229" t="s">
        <v>586</v>
      </c>
      <c r="Y65" s="229" t="s">
        <v>586</v>
      </c>
    </row>
    <row r="66" spans="1:25" ht="78.75">
      <c r="A66" s="176" t="s">
        <v>509</v>
      </c>
      <c r="B66" s="177" t="s">
        <v>686</v>
      </c>
      <c r="C66" s="229" t="s">
        <v>586</v>
      </c>
      <c r="D66" s="229" t="s">
        <v>586</v>
      </c>
      <c r="E66" s="229" t="s">
        <v>586</v>
      </c>
      <c r="F66" s="229" t="s">
        <v>586</v>
      </c>
      <c r="G66" s="229" t="s">
        <v>586</v>
      </c>
      <c r="H66" s="229" t="s">
        <v>586</v>
      </c>
      <c r="I66" s="229" t="s">
        <v>586</v>
      </c>
      <c r="J66" s="229" t="s">
        <v>586</v>
      </c>
      <c r="K66" s="229" t="s">
        <v>586</v>
      </c>
      <c r="L66" s="229" t="s">
        <v>586</v>
      </c>
      <c r="M66" s="229" t="s">
        <v>586</v>
      </c>
      <c r="N66" s="229" t="s">
        <v>586</v>
      </c>
      <c r="O66" s="229" t="s">
        <v>586</v>
      </c>
      <c r="P66" s="229" t="s">
        <v>586</v>
      </c>
      <c r="Q66" s="229" t="s">
        <v>586</v>
      </c>
      <c r="R66" s="229" t="s">
        <v>586</v>
      </c>
      <c r="S66" s="229" t="s">
        <v>586</v>
      </c>
      <c r="T66" s="229" t="s">
        <v>586</v>
      </c>
      <c r="U66" s="229" t="s">
        <v>586</v>
      </c>
      <c r="V66" s="229" t="s">
        <v>586</v>
      </c>
      <c r="W66" s="229" t="s">
        <v>586</v>
      </c>
      <c r="X66" s="229" t="s">
        <v>586</v>
      </c>
      <c r="Y66" s="229" t="s">
        <v>586</v>
      </c>
    </row>
    <row r="67" spans="1:25" ht="78.75">
      <c r="A67" s="176" t="s">
        <v>557</v>
      </c>
      <c r="B67" s="177" t="s">
        <v>687</v>
      </c>
      <c r="C67" s="229" t="s">
        <v>586</v>
      </c>
      <c r="D67" s="229" t="s">
        <v>586</v>
      </c>
      <c r="E67" s="229" t="s">
        <v>586</v>
      </c>
      <c r="F67" s="229" t="s">
        <v>586</v>
      </c>
      <c r="G67" s="229" t="s">
        <v>586</v>
      </c>
      <c r="H67" s="229" t="s">
        <v>586</v>
      </c>
      <c r="I67" s="229" t="s">
        <v>586</v>
      </c>
      <c r="J67" s="229" t="s">
        <v>586</v>
      </c>
      <c r="K67" s="229" t="s">
        <v>586</v>
      </c>
      <c r="L67" s="229" t="s">
        <v>586</v>
      </c>
      <c r="M67" s="229" t="s">
        <v>586</v>
      </c>
      <c r="N67" s="229" t="s">
        <v>586</v>
      </c>
      <c r="O67" s="229" t="s">
        <v>586</v>
      </c>
      <c r="P67" s="229" t="s">
        <v>586</v>
      </c>
      <c r="Q67" s="229" t="s">
        <v>586</v>
      </c>
      <c r="R67" s="229" t="s">
        <v>586</v>
      </c>
      <c r="S67" s="229" t="s">
        <v>586</v>
      </c>
      <c r="T67" s="229" t="s">
        <v>586</v>
      </c>
      <c r="U67" s="229" t="s">
        <v>586</v>
      </c>
      <c r="V67" s="229" t="s">
        <v>586</v>
      </c>
      <c r="W67" s="229" t="s">
        <v>586</v>
      </c>
      <c r="X67" s="229" t="s">
        <v>586</v>
      </c>
      <c r="Y67" s="229" t="s">
        <v>586</v>
      </c>
    </row>
    <row r="68" spans="1:25" ht="63">
      <c r="A68" s="29" t="s">
        <v>777</v>
      </c>
      <c r="B68" s="277" t="s">
        <v>722</v>
      </c>
      <c r="C68" s="52" t="s">
        <v>791</v>
      </c>
      <c r="D68" s="229" t="s">
        <v>586</v>
      </c>
      <c r="E68" s="229" t="s">
        <v>586</v>
      </c>
      <c r="F68" s="229" t="s">
        <v>586</v>
      </c>
      <c r="G68" s="229" t="s">
        <v>586</v>
      </c>
      <c r="H68" s="229" t="s">
        <v>586</v>
      </c>
      <c r="I68" s="229" t="s">
        <v>586</v>
      </c>
      <c r="J68" s="229" t="s">
        <v>586</v>
      </c>
      <c r="K68" s="229" t="s">
        <v>586</v>
      </c>
      <c r="L68" s="229" t="s">
        <v>586</v>
      </c>
      <c r="M68" s="229" t="s">
        <v>586</v>
      </c>
      <c r="N68" s="229" t="s">
        <v>586</v>
      </c>
      <c r="O68" s="229" t="s">
        <v>586</v>
      </c>
      <c r="P68" s="229" t="s">
        <v>586</v>
      </c>
      <c r="Q68" s="229" t="s">
        <v>586</v>
      </c>
      <c r="R68" s="229" t="s">
        <v>586</v>
      </c>
      <c r="S68" s="229" t="s">
        <v>586</v>
      </c>
      <c r="T68" s="229" t="s">
        <v>586</v>
      </c>
      <c r="U68" s="229" t="s">
        <v>586</v>
      </c>
      <c r="V68" s="229" t="s">
        <v>586</v>
      </c>
      <c r="W68" s="229" t="s">
        <v>586</v>
      </c>
      <c r="X68" s="229" t="s">
        <v>586</v>
      </c>
      <c r="Y68" s="229" t="s">
        <v>586</v>
      </c>
    </row>
    <row r="69" spans="1:25" ht="110.25">
      <c r="A69" s="29" t="s">
        <v>778</v>
      </c>
      <c r="B69" s="277" t="s">
        <v>724</v>
      </c>
      <c r="C69" s="52" t="s">
        <v>792</v>
      </c>
      <c r="D69" s="229" t="s">
        <v>586</v>
      </c>
      <c r="E69" s="229" t="s">
        <v>586</v>
      </c>
      <c r="F69" s="229" t="s">
        <v>586</v>
      </c>
      <c r="G69" s="229" t="s">
        <v>586</v>
      </c>
      <c r="H69" s="229" t="s">
        <v>586</v>
      </c>
      <c r="I69" s="229" t="s">
        <v>586</v>
      </c>
      <c r="J69" s="229" t="s">
        <v>586</v>
      </c>
      <c r="K69" s="229" t="s">
        <v>586</v>
      </c>
      <c r="L69" s="229" t="s">
        <v>586</v>
      </c>
      <c r="M69" s="229" t="s">
        <v>586</v>
      </c>
      <c r="N69" s="229" t="s">
        <v>586</v>
      </c>
      <c r="O69" s="229" t="s">
        <v>586</v>
      </c>
      <c r="P69" s="229" t="s">
        <v>586</v>
      </c>
      <c r="Q69" s="229" t="s">
        <v>586</v>
      </c>
      <c r="R69" s="229" t="s">
        <v>586</v>
      </c>
      <c r="S69" s="229" t="s">
        <v>586</v>
      </c>
      <c r="T69" s="229" t="s">
        <v>586</v>
      </c>
      <c r="U69" s="229" t="s">
        <v>586</v>
      </c>
      <c r="V69" s="229" t="s">
        <v>586</v>
      </c>
      <c r="W69" s="229" t="s">
        <v>586</v>
      </c>
      <c r="X69" s="229" t="s">
        <v>586</v>
      </c>
      <c r="Y69" s="229" t="s">
        <v>586</v>
      </c>
    </row>
    <row r="70" spans="1:25" ht="94.5">
      <c r="A70" s="29" t="s">
        <v>797</v>
      </c>
      <c r="B70" s="277" t="s">
        <v>725</v>
      </c>
      <c r="C70" s="52" t="s">
        <v>793</v>
      </c>
      <c r="D70" s="229" t="s">
        <v>586</v>
      </c>
      <c r="E70" s="229" t="s">
        <v>586</v>
      </c>
      <c r="F70" s="229" t="s">
        <v>586</v>
      </c>
      <c r="G70" s="229" t="s">
        <v>586</v>
      </c>
      <c r="H70" s="229" t="s">
        <v>586</v>
      </c>
      <c r="I70" s="229" t="s">
        <v>586</v>
      </c>
      <c r="J70" s="229" t="s">
        <v>586</v>
      </c>
      <c r="K70" s="229" t="s">
        <v>586</v>
      </c>
      <c r="L70" s="229" t="s">
        <v>586</v>
      </c>
      <c r="M70" s="229" t="s">
        <v>586</v>
      </c>
      <c r="N70" s="229" t="s">
        <v>586</v>
      </c>
      <c r="O70" s="229" t="s">
        <v>586</v>
      </c>
      <c r="P70" s="229" t="s">
        <v>586</v>
      </c>
      <c r="Q70" s="229" t="s">
        <v>586</v>
      </c>
      <c r="R70" s="229" t="s">
        <v>586</v>
      </c>
      <c r="S70" s="229" t="s">
        <v>586</v>
      </c>
      <c r="T70" s="229" t="s">
        <v>586</v>
      </c>
      <c r="U70" s="229" t="s">
        <v>586</v>
      </c>
      <c r="V70" s="229" t="s">
        <v>586</v>
      </c>
      <c r="W70" s="229" t="s">
        <v>586</v>
      </c>
      <c r="X70" s="229" t="s">
        <v>586</v>
      </c>
      <c r="Y70" s="229" t="s">
        <v>586</v>
      </c>
    </row>
    <row r="71" spans="1:25" ht="63">
      <c r="A71" s="29" t="s">
        <v>798</v>
      </c>
      <c r="B71" s="277" t="s">
        <v>723</v>
      </c>
      <c r="C71" s="52" t="s">
        <v>794</v>
      </c>
      <c r="D71" s="229" t="s">
        <v>586</v>
      </c>
      <c r="E71" s="229" t="s">
        <v>586</v>
      </c>
      <c r="F71" s="229" t="s">
        <v>586</v>
      </c>
      <c r="G71" s="229" t="s">
        <v>586</v>
      </c>
      <c r="H71" s="229" t="s">
        <v>586</v>
      </c>
      <c r="I71" s="229" t="s">
        <v>586</v>
      </c>
      <c r="J71" s="229" t="s">
        <v>586</v>
      </c>
      <c r="K71" s="229" t="s">
        <v>586</v>
      </c>
      <c r="L71" s="229" t="s">
        <v>586</v>
      </c>
      <c r="M71" s="229" t="s">
        <v>586</v>
      </c>
      <c r="N71" s="229" t="s">
        <v>586</v>
      </c>
      <c r="O71" s="229" t="s">
        <v>586</v>
      </c>
      <c r="P71" s="229" t="s">
        <v>586</v>
      </c>
      <c r="Q71" s="229" t="s">
        <v>586</v>
      </c>
      <c r="R71" s="229" t="s">
        <v>586</v>
      </c>
      <c r="S71" s="229" t="s">
        <v>586</v>
      </c>
      <c r="T71" s="229" t="s">
        <v>586</v>
      </c>
      <c r="U71" s="229" t="s">
        <v>586</v>
      </c>
      <c r="V71" s="229" t="s">
        <v>586</v>
      </c>
      <c r="W71" s="229" t="s">
        <v>586</v>
      </c>
      <c r="X71" s="229" t="s">
        <v>586</v>
      </c>
      <c r="Y71" s="229" t="s">
        <v>586</v>
      </c>
    </row>
    <row r="72" spans="1:25" ht="94.5">
      <c r="A72" s="29" t="s">
        <v>799</v>
      </c>
      <c r="B72" s="277" t="s">
        <v>737</v>
      </c>
      <c r="C72" s="52" t="s">
        <v>795</v>
      </c>
      <c r="D72" s="229" t="s">
        <v>586</v>
      </c>
      <c r="E72" s="229" t="s">
        <v>586</v>
      </c>
      <c r="F72" s="229" t="s">
        <v>586</v>
      </c>
      <c r="G72" s="229" t="s">
        <v>586</v>
      </c>
      <c r="H72" s="229" t="s">
        <v>586</v>
      </c>
      <c r="I72" s="229" t="s">
        <v>586</v>
      </c>
      <c r="J72" s="229" t="s">
        <v>586</v>
      </c>
      <c r="K72" s="229" t="s">
        <v>586</v>
      </c>
      <c r="L72" s="229" t="s">
        <v>586</v>
      </c>
      <c r="M72" s="229" t="s">
        <v>586</v>
      </c>
      <c r="N72" s="229" t="s">
        <v>586</v>
      </c>
      <c r="O72" s="229" t="s">
        <v>586</v>
      </c>
      <c r="P72" s="229" t="s">
        <v>586</v>
      </c>
      <c r="Q72" s="229" t="s">
        <v>586</v>
      </c>
      <c r="R72" s="229" t="s">
        <v>586</v>
      </c>
      <c r="S72" s="229" t="s">
        <v>586</v>
      </c>
      <c r="T72" s="229" t="s">
        <v>586</v>
      </c>
      <c r="U72" s="229" t="s">
        <v>586</v>
      </c>
      <c r="V72" s="229" t="s">
        <v>586</v>
      </c>
      <c r="W72" s="229" t="s">
        <v>586</v>
      </c>
      <c r="X72" s="229" t="s">
        <v>586</v>
      </c>
      <c r="Y72" s="229" t="s">
        <v>586</v>
      </c>
    </row>
    <row r="73" spans="1:25" ht="94.5">
      <c r="A73" s="29" t="s">
        <v>800</v>
      </c>
      <c r="B73" s="277" t="s">
        <v>721</v>
      </c>
      <c r="C73" s="52" t="s">
        <v>796</v>
      </c>
      <c r="D73" s="229" t="s">
        <v>586</v>
      </c>
      <c r="E73" s="229" t="s">
        <v>586</v>
      </c>
      <c r="F73" s="229" t="s">
        <v>586</v>
      </c>
      <c r="G73" s="229" t="s">
        <v>586</v>
      </c>
      <c r="H73" s="229" t="s">
        <v>586</v>
      </c>
      <c r="I73" s="229" t="s">
        <v>586</v>
      </c>
      <c r="J73" s="229" t="s">
        <v>586</v>
      </c>
      <c r="K73" s="229" t="s">
        <v>586</v>
      </c>
      <c r="L73" s="229" t="s">
        <v>586</v>
      </c>
      <c r="M73" s="229" t="s">
        <v>586</v>
      </c>
      <c r="N73" s="229" t="s">
        <v>586</v>
      </c>
      <c r="O73" s="229" t="s">
        <v>586</v>
      </c>
      <c r="P73" s="229" t="s">
        <v>586</v>
      </c>
      <c r="Q73" s="229" t="s">
        <v>586</v>
      </c>
      <c r="R73" s="229" t="s">
        <v>586</v>
      </c>
      <c r="S73" s="229" t="s">
        <v>586</v>
      </c>
      <c r="T73" s="229" t="s">
        <v>586</v>
      </c>
      <c r="U73" s="229" t="s">
        <v>586</v>
      </c>
      <c r="V73" s="229" t="s">
        <v>586</v>
      </c>
      <c r="W73" s="229" t="s">
        <v>586</v>
      </c>
      <c r="X73" s="229" t="s">
        <v>586</v>
      </c>
      <c r="Y73" s="229" t="s">
        <v>586</v>
      </c>
    </row>
    <row r="74" spans="1:25" ht="47.25">
      <c r="A74" s="176" t="s">
        <v>510</v>
      </c>
      <c r="B74" s="177" t="s">
        <v>682</v>
      </c>
      <c r="C74" s="229" t="s">
        <v>586</v>
      </c>
      <c r="D74" s="229" t="s">
        <v>586</v>
      </c>
      <c r="E74" s="229" t="s">
        <v>586</v>
      </c>
      <c r="F74" s="229" t="s">
        <v>586</v>
      </c>
      <c r="G74" s="229" t="s">
        <v>586</v>
      </c>
      <c r="H74" s="229" t="s">
        <v>586</v>
      </c>
      <c r="I74" s="229" t="s">
        <v>586</v>
      </c>
      <c r="J74" s="229" t="s">
        <v>586</v>
      </c>
      <c r="K74" s="229" t="s">
        <v>586</v>
      </c>
      <c r="L74" s="229" t="s">
        <v>586</v>
      </c>
      <c r="M74" s="229" t="s">
        <v>586</v>
      </c>
      <c r="N74" s="229" t="s">
        <v>586</v>
      </c>
      <c r="O74" s="229" t="s">
        <v>586</v>
      </c>
      <c r="P74" s="229" t="s">
        <v>586</v>
      </c>
      <c r="Q74" s="229" t="s">
        <v>586</v>
      </c>
      <c r="R74" s="229" t="s">
        <v>586</v>
      </c>
      <c r="S74" s="229" t="s">
        <v>586</v>
      </c>
      <c r="T74" s="229" t="s">
        <v>586</v>
      </c>
      <c r="U74" s="229" t="s">
        <v>586</v>
      </c>
      <c r="V74" s="229" t="s">
        <v>586</v>
      </c>
      <c r="W74" s="229" t="s">
        <v>586</v>
      </c>
      <c r="X74" s="229" t="s">
        <v>586</v>
      </c>
      <c r="Y74" s="229" t="s">
        <v>586</v>
      </c>
    </row>
    <row r="75" spans="1:25" ht="31.5">
      <c r="A75" s="176" t="s">
        <v>560</v>
      </c>
      <c r="B75" s="177" t="s">
        <v>683</v>
      </c>
      <c r="C75" s="229" t="s">
        <v>586</v>
      </c>
      <c r="D75" s="229" t="s">
        <v>586</v>
      </c>
      <c r="E75" s="229" t="s">
        <v>586</v>
      </c>
      <c r="F75" s="229" t="s">
        <v>586</v>
      </c>
      <c r="G75" s="229" t="s">
        <v>586</v>
      </c>
      <c r="H75" s="229" t="s">
        <v>586</v>
      </c>
      <c r="I75" s="229" t="s">
        <v>586</v>
      </c>
      <c r="J75" s="229" t="s">
        <v>586</v>
      </c>
      <c r="K75" s="229" t="s">
        <v>586</v>
      </c>
      <c r="L75" s="229" t="s">
        <v>586</v>
      </c>
      <c r="M75" s="229" t="s">
        <v>586</v>
      </c>
      <c r="N75" s="229" t="s">
        <v>586</v>
      </c>
      <c r="O75" s="229" t="s">
        <v>586</v>
      </c>
      <c r="P75" s="229" t="s">
        <v>586</v>
      </c>
      <c r="Q75" s="229" t="s">
        <v>586</v>
      </c>
      <c r="R75" s="229" t="s">
        <v>586</v>
      </c>
      <c r="S75" s="229" t="s">
        <v>586</v>
      </c>
      <c r="T75" s="229" t="s">
        <v>586</v>
      </c>
      <c r="U75" s="229" t="s">
        <v>586</v>
      </c>
      <c r="V75" s="229" t="s">
        <v>586</v>
      </c>
      <c r="W75" s="229" t="s">
        <v>586</v>
      </c>
      <c r="X75" s="229" t="s">
        <v>586</v>
      </c>
      <c r="Y75" s="229" t="s">
        <v>586</v>
      </c>
    </row>
    <row r="76" spans="1:25" ht="47.25">
      <c r="A76" s="29" t="s">
        <v>753</v>
      </c>
      <c r="B76" s="277" t="s">
        <v>710</v>
      </c>
      <c r="C76" s="52" t="s">
        <v>801</v>
      </c>
      <c r="D76" s="229" t="s">
        <v>586</v>
      </c>
      <c r="E76" s="229" t="s">
        <v>586</v>
      </c>
      <c r="F76" s="229" t="s">
        <v>586</v>
      </c>
      <c r="G76" s="229" t="s">
        <v>586</v>
      </c>
      <c r="H76" s="229" t="s">
        <v>586</v>
      </c>
      <c r="I76" s="229" t="s">
        <v>586</v>
      </c>
      <c r="J76" s="229" t="s">
        <v>586</v>
      </c>
      <c r="K76" s="229" t="s">
        <v>586</v>
      </c>
      <c r="L76" s="229" t="s">
        <v>586</v>
      </c>
      <c r="M76" s="229" t="s">
        <v>586</v>
      </c>
      <c r="N76" s="229" t="s">
        <v>586</v>
      </c>
      <c r="O76" s="229" t="s">
        <v>586</v>
      </c>
      <c r="P76" s="229" t="s">
        <v>586</v>
      </c>
      <c r="Q76" s="229" t="s">
        <v>586</v>
      </c>
      <c r="R76" s="229" t="s">
        <v>586</v>
      </c>
      <c r="S76" s="229" t="s">
        <v>586</v>
      </c>
      <c r="T76" s="229" t="s">
        <v>586</v>
      </c>
      <c r="U76" s="229" t="s">
        <v>586</v>
      </c>
      <c r="V76" s="229" t="s">
        <v>586</v>
      </c>
      <c r="W76" s="229" t="s">
        <v>586</v>
      </c>
      <c r="X76" s="229" t="s">
        <v>586</v>
      </c>
      <c r="Y76" s="229" t="s">
        <v>586</v>
      </c>
    </row>
    <row r="77" spans="1:25" ht="47.25">
      <c r="A77" s="29" t="s">
        <v>754</v>
      </c>
      <c r="B77" s="277" t="s">
        <v>711</v>
      </c>
      <c r="C77" s="52" t="s">
        <v>802</v>
      </c>
      <c r="D77" s="229" t="s">
        <v>586</v>
      </c>
      <c r="E77" s="229" t="s">
        <v>586</v>
      </c>
      <c r="F77" s="229" t="s">
        <v>586</v>
      </c>
      <c r="G77" s="229" t="s">
        <v>586</v>
      </c>
      <c r="H77" s="229" t="s">
        <v>586</v>
      </c>
      <c r="I77" s="229" t="s">
        <v>586</v>
      </c>
      <c r="J77" s="229" t="s">
        <v>586</v>
      </c>
      <c r="K77" s="229" t="s">
        <v>586</v>
      </c>
      <c r="L77" s="229" t="s">
        <v>586</v>
      </c>
      <c r="M77" s="229" t="s">
        <v>586</v>
      </c>
      <c r="N77" s="229" t="s">
        <v>586</v>
      </c>
      <c r="O77" s="229" t="s">
        <v>586</v>
      </c>
      <c r="P77" s="229" t="s">
        <v>586</v>
      </c>
      <c r="Q77" s="229" t="s">
        <v>586</v>
      </c>
      <c r="R77" s="229" t="s">
        <v>586</v>
      </c>
      <c r="S77" s="229" t="s">
        <v>586</v>
      </c>
      <c r="T77" s="229" t="s">
        <v>586</v>
      </c>
      <c r="U77" s="229" t="s">
        <v>586</v>
      </c>
      <c r="V77" s="229" t="s">
        <v>586</v>
      </c>
      <c r="W77" s="229" t="s">
        <v>586</v>
      </c>
      <c r="X77" s="229" t="s">
        <v>586</v>
      </c>
      <c r="Y77" s="229" t="s">
        <v>586</v>
      </c>
    </row>
    <row r="78" spans="1:25" ht="47.25">
      <c r="A78" s="29" t="s">
        <v>755</v>
      </c>
      <c r="B78" s="277" t="s">
        <v>712</v>
      </c>
      <c r="C78" s="52" t="s">
        <v>803</v>
      </c>
      <c r="D78" s="229" t="s">
        <v>586</v>
      </c>
      <c r="E78" s="229" t="s">
        <v>586</v>
      </c>
      <c r="F78" s="229" t="s">
        <v>586</v>
      </c>
      <c r="G78" s="229" t="s">
        <v>586</v>
      </c>
      <c r="H78" s="229" t="s">
        <v>586</v>
      </c>
      <c r="I78" s="229" t="s">
        <v>586</v>
      </c>
      <c r="J78" s="229" t="s">
        <v>586</v>
      </c>
      <c r="K78" s="229" t="s">
        <v>586</v>
      </c>
      <c r="L78" s="229" t="s">
        <v>586</v>
      </c>
      <c r="M78" s="229" t="s">
        <v>586</v>
      </c>
      <c r="N78" s="229" t="s">
        <v>586</v>
      </c>
      <c r="O78" s="229" t="s">
        <v>586</v>
      </c>
      <c r="P78" s="229" t="s">
        <v>586</v>
      </c>
      <c r="Q78" s="229" t="s">
        <v>586</v>
      </c>
      <c r="R78" s="229" t="s">
        <v>586</v>
      </c>
      <c r="S78" s="229" t="s">
        <v>586</v>
      </c>
      <c r="T78" s="229" t="s">
        <v>586</v>
      </c>
      <c r="U78" s="229" t="s">
        <v>586</v>
      </c>
      <c r="V78" s="229" t="s">
        <v>586</v>
      </c>
      <c r="W78" s="229" t="s">
        <v>586</v>
      </c>
      <c r="X78" s="229" t="s">
        <v>586</v>
      </c>
      <c r="Y78" s="229" t="s">
        <v>586</v>
      </c>
    </row>
    <row r="79" spans="1:25" ht="63">
      <c r="A79" s="29" t="s">
        <v>756</v>
      </c>
      <c r="B79" s="277" t="s">
        <v>713</v>
      </c>
      <c r="C79" s="52" t="s">
        <v>804</v>
      </c>
      <c r="D79" s="229" t="s">
        <v>586</v>
      </c>
      <c r="E79" s="229" t="s">
        <v>586</v>
      </c>
      <c r="F79" s="229" t="s">
        <v>586</v>
      </c>
      <c r="G79" s="229" t="s">
        <v>586</v>
      </c>
      <c r="H79" s="229" t="s">
        <v>586</v>
      </c>
      <c r="I79" s="229" t="s">
        <v>586</v>
      </c>
      <c r="J79" s="229" t="s">
        <v>586</v>
      </c>
      <c r="K79" s="229" t="s">
        <v>586</v>
      </c>
      <c r="L79" s="229" t="s">
        <v>586</v>
      </c>
      <c r="M79" s="229" t="s">
        <v>586</v>
      </c>
      <c r="N79" s="229" t="s">
        <v>586</v>
      </c>
      <c r="O79" s="229" t="s">
        <v>586</v>
      </c>
      <c r="P79" s="229" t="s">
        <v>586</v>
      </c>
      <c r="Q79" s="229" t="s">
        <v>586</v>
      </c>
      <c r="R79" s="229" t="s">
        <v>586</v>
      </c>
      <c r="S79" s="229" t="s">
        <v>586</v>
      </c>
      <c r="T79" s="229" t="s">
        <v>586</v>
      </c>
      <c r="U79" s="229" t="s">
        <v>586</v>
      </c>
      <c r="V79" s="229" t="s">
        <v>586</v>
      </c>
      <c r="W79" s="229" t="s">
        <v>586</v>
      </c>
      <c r="X79" s="229" t="s">
        <v>586</v>
      </c>
      <c r="Y79" s="229" t="s">
        <v>586</v>
      </c>
    </row>
    <row r="80" spans="1:25" ht="63">
      <c r="A80" s="29" t="s">
        <v>757</v>
      </c>
      <c r="B80" s="277" t="s">
        <v>714</v>
      </c>
      <c r="C80" s="52" t="s">
        <v>805</v>
      </c>
      <c r="D80" s="229" t="s">
        <v>586</v>
      </c>
      <c r="E80" s="229" t="s">
        <v>586</v>
      </c>
      <c r="F80" s="229" t="s">
        <v>586</v>
      </c>
      <c r="G80" s="229" t="s">
        <v>586</v>
      </c>
      <c r="H80" s="229" t="s">
        <v>586</v>
      </c>
      <c r="I80" s="229" t="s">
        <v>586</v>
      </c>
      <c r="J80" s="229" t="s">
        <v>586</v>
      </c>
      <c r="K80" s="229" t="s">
        <v>586</v>
      </c>
      <c r="L80" s="229" t="s">
        <v>586</v>
      </c>
      <c r="M80" s="229" t="s">
        <v>586</v>
      </c>
      <c r="N80" s="229" t="s">
        <v>586</v>
      </c>
      <c r="O80" s="229" t="s">
        <v>586</v>
      </c>
      <c r="P80" s="229" t="s">
        <v>586</v>
      </c>
      <c r="Q80" s="229" t="s">
        <v>586</v>
      </c>
      <c r="R80" s="229" t="s">
        <v>586</v>
      </c>
      <c r="S80" s="229" t="s">
        <v>586</v>
      </c>
      <c r="T80" s="229" t="s">
        <v>586</v>
      </c>
      <c r="U80" s="229" t="s">
        <v>586</v>
      </c>
      <c r="V80" s="229" t="s">
        <v>586</v>
      </c>
      <c r="W80" s="229" t="s">
        <v>586</v>
      </c>
      <c r="X80" s="229" t="s">
        <v>586</v>
      </c>
      <c r="Y80" s="229" t="s">
        <v>586</v>
      </c>
    </row>
    <row r="81" spans="1:25" ht="47.25">
      <c r="A81" s="29" t="s">
        <v>758</v>
      </c>
      <c r="B81" s="277" t="s">
        <v>715</v>
      </c>
      <c r="C81" s="52" t="s">
        <v>806</v>
      </c>
      <c r="D81" s="229" t="s">
        <v>586</v>
      </c>
      <c r="E81" s="229" t="s">
        <v>586</v>
      </c>
      <c r="F81" s="229" t="s">
        <v>586</v>
      </c>
      <c r="G81" s="229" t="s">
        <v>586</v>
      </c>
      <c r="H81" s="229" t="s">
        <v>586</v>
      </c>
      <c r="I81" s="229" t="s">
        <v>586</v>
      </c>
      <c r="J81" s="229" t="s">
        <v>586</v>
      </c>
      <c r="K81" s="229" t="s">
        <v>586</v>
      </c>
      <c r="L81" s="229" t="s">
        <v>586</v>
      </c>
      <c r="M81" s="229" t="s">
        <v>586</v>
      </c>
      <c r="N81" s="229" t="s">
        <v>586</v>
      </c>
      <c r="O81" s="229" t="s">
        <v>586</v>
      </c>
      <c r="P81" s="229" t="s">
        <v>586</v>
      </c>
      <c r="Q81" s="229" t="s">
        <v>586</v>
      </c>
      <c r="R81" s="229" t="s">
        <v>586</v>
      </c>
      <c r="S81" s="229" t="s">
        <v>586</v>
      </c>
      <c r="T81" s="229" t="s">
        <v>586</v>
      </c>
      <c r="U81" s="229" t="s">
        <v>586</v>
      </c>
      <c r="V81" s="229" t="s">
        <v>586</v>
      </c>
      <c r="W81" s="229" t="s">
        <v>586</v>
      </c>
      <c r="X81" s="229" t="s">
        <v>586</v>
      </c>
      <c r="Y81" s="229" t="s">
        <v>586</v>
      </c>
    </row>
    <row r="82" spans="1:25" ht="47.25">
      <c r="A82" s="29" t="s">
        <v>759</v>
      </c>
      <c r="B82" s="277" t="s">
        <v>716</v>
      </c>
      <c r="C82" s="52" t="s">
        <v>807</v>
      </c>
      <c r="D82" s="229" t="s">
        <v>586</v>
      </c>
      <c r="E82" s="229" t="s">
        <v>586</v>
      </c>
      <c r="F82" s="229" t="s">
        <v>586</v>
      </c>
      <c r="G82" s="229" t="s">
        <v>586</v>
      </c>
      <c r="H82" s="229" t="s">
        <v>586</v>
      </c>
      <c r="I82" s="229" t="s">
        <v>586</v>
      </c>
      <c r="J82" s="229" t="s">
        <v>586</v>
      </c>
      <c r="K82" s="229" t="s">
        <v>586</v>
      </c>
      <c r="L82" s="229" t="s">
        <v>586</v>
      </c>
      <c r="M82" s="229" t="s">
        <v>586</v>
      </c>
      <c r="N82" s="229" t="s">
        <v>586</v>
      </c>
      <c r="O82" s="229" t="s">
        <v>586</v>
      </c>
      <c r="P82" s="229" t="s">
        <v>586</v>
      </c>
      <c r="Q82" s="229" t="s">
        <v>586</v>
      </c>
      <c r="R82" s="229" t="s">
        <v>586</v>
      </c>
      <c r="S82" s="229" t="s">
        <v>586</v>
      </c>
      <c r="T82" s="229" t="s">
        <v>586</v>
      </c>
      <c r="U82" s="229" t="s">
        <v>586</v>
      </c>
      <c r="V82" s="229" t="s">
        <v>586</v>
      </c>
      <c r="W82" s="229" t="s">
        <v>586</v>
      </c>
      <c r="X82" s="229" t="s">
        <v>586</v>
      </c>
      <c r="Y82" s="229" t="s">
        <v>586</v>
      </c>
    </row>
    <row r="83" spans="1:25" ht="47.25">
      <c r="A83" s="29" t="s">
        <v>760</v>
      </c>
      <c r="B83" s="277" t="s">
        <v>717</v>
      </c>
      <c r="C83" s="52" t="s">
        <v>808</v>
      </c>
      <c r="D83" s="229" t="s">
        <v>586</v>
      </c>
      <c r="E83" s="229" t="s">
        <v>586</v>
      </c>
      <c r="F83" s="229" t="s">
        <v>586</v>
      </c>
      <c r="G83" s="229" t="s">
        <v>586</v>
      </c>
      <c r="H83" s="229" t="s">
        <v>586</v>
      </c>
      <c r="I83" s="229" t="s">
        <v>586</v>
      </c>
      <c r="J83" s="229" t="s">
        <v>586</v>
      </c>
      <c r="K83" s="229" t="s">
        <v>586</v>
      </c>
      <c r="L83" s="229" t="s">
        <v>586</v>
      </c>
      <c r="M83" s="229" t="s">
        <v>586</v>
      </c>
      <c r="N83" s="229" t="s">
        <v>586</v>
      </c>
      <c r="O83" s="229" t="s">
        <v>586</v>
      </c>
      <c r="P83" s="229" t="s">
        <v>586</v>
      </c>
      <c r="Q83" s="229" t="s">
        <v>586</v>
      </c>
      <c r="R83" s="229" t="s">
        <v>586</v>
      </c>
      <c r="S83" s="229" t="s">
        <v>586</v>
      </c>
      <c r="T83" s="229" t="s">
        <v>586</v>
      </c>
      <c r="U83" s="229" t="s">
        <v>586</v>
      </c>
      <c r="V83" s="229" t="s">
        <v>586</v>
      </c>
      <c r="W83" s="229" t="s">
        <v>586</v>
      </c>
      <c r="X83" s="229" t="s">
        <v>586</v>
      </c>
      <c r="Y83" s="229" t="s">
        <v>586</v>
      </c>
    </row>
    <row r="84" spans="1:25" ht="47.25">
      <c r="A84" s="29" t="s">
        <v>761</v>
      </c>
      <c r="B84" s="277" t="s">
        <v>718</v>
      </c>
      <c r="C84" s="52" t="s">
        <v>809</v>
      </c>
      <c r="D84" s="229" t="s">
        <v>586</v>
      </c>
      <c r="E84" s="229" t="s">
        <v>586</v>
      </c>
      <c r="F84" s="229" t="s">
        <v>586</v>
      </c>
      <c r="G84" s="229" t="s">
        <v>586</v>
      </c>
      <c r="H84" s="229" t="s">
        <v>586</v>
      </c>
      <c r="I84" s="229" t="s">
        <v>586</v>
      </c>
      <c r="J84" s="229" t="s">
        <v>586</v>
      </c>
      <c r="K84" s="229" t="s">
        <v>586</v>
      </c>
      <c r="L84" s="229" t="s">
        <v>586</v>
      </c>
      <c r="M84" s="229" t="s">
        <v>586</v>
      </c>
      <c r="N84" s="229" t="s">
        <v>586</v>
      </c>
      <c r="O84" s="229" t="s">
        <v>586</v>
      </c>
      <c r="P84" s="229" t="s">
        <v>586</v>
      </c>
      <c r="Q84" s="229" t="s">
        <v>586</v>
      </c>
      <c r="R84" s="229" t="s">
        <v>586</v>
      </c>
      <c r="S84" s="229" t="s">
        <v>586</v>
      </c>
      <c r="T84" s="229" t="s">
        <v>586</v>
      </c>
      <c r="U84" s="229" t="s">
        <v>586</v>
      </c>
      <c r="V84" s="229" t="s">
        <v>586</v>
      </c>
      <c r="W84" s="229" t="s">
        <v>586</v>
      </c>
      <c r="X84" s="229" t="s">
        <v>586</v>
      </c>
      <c r="Y84" s="229" t="s">
        <v>586</v>
      </c>
    </row>
    <row r="85" spans="1:25" ht="47.25">
      <c r="A85" s="29" t="s">
        <v>762</v>
      </c>
      <c r="B85" s="277" t="s">
        <v>719</v>
      </c>
      <c r="C85" s="52" t="s">
        <v>810</v>
      </c>
      <c r="D85" s="229" t="s">
        <v>586</v>
      </c>
      <c r="E85" s="229" t="s">
        <v>586</v>
      </c>
      <c r="F85" s="229" t="s">
        <v>586</v>
      </c>
      <c r="G85" s="229" t="s">
        <v>586</v>
      </c>
      <c r="H85" s="229" t="s">
        <v>586</v>
      </c>
      <c r="I85" s="229" t="s">
        <v>586</v>
      </c>
      <c r="J85" s="229" t="s">
        <v>586</v>
      </c>
      <c r="K85" s="229" t="s">
        <v>586</v>
      </c>
      <c r="L85" s="229" t="s">
        <v>586</v>
      </c>
      <c r="M85" s="229" t="s">
        <v>586</v>
      </c>
      <c r="N85" s="229" t="s">
        <v>586</v>
      </c>
      <c r="O85" s="229" t="s">
        <v>586</v>
      </c>
      <c r="P85" s="229" t="s">
        <v>586</v>
      </c>
      <c r="Q85" s="229" t="s">
        <v>586</v>
      </c>
      <c r="R85" s="229" t="s">
        <v>586</v>
      </c>
      <c r="S85" s="229" t="s">
        <v>586</v>
      </c>
      <c r="T85" s="229" t="s">
        <v>586</v>
      </c>
      <c r="U85" s="229" t="s">
        <v>586</v>
      </c>
      <c r="V85" s="229" t="s">
        <v>586</v>
      </c>
      <c r="W85" s="229" t="s">
        <v>586</v>
      </c>
      <c r="X85" s="229" t="s">
        <v>586</v>
      </c>
      <c r="Y85" s="229" t="s">
        <v>586</v>
      </c>
    </row>
  </sheetData>
  <mergeCells count="31">
    <mergeCell ref="F12:F13"/>
    <mergeCell ref="I12:J12"/>
    <mergeCell ref="L12:L13"/>
    <mergeCell ref="R11:R13"/>
    <mergeCell ref="N12:N13"/>
    <mergeCell ref="O12:P12"/>
    <mergeCell ref="M12:M13"/>
    <mergeCell ref="K12:K13"/>
    <mergeCell ref="Y11:Y13"/>
    <mergeCell ref="S12:T12"/>
    <mergeCell ref="U12:V12"/>
    <mergeCell ref="X12:X13"/>
    <mergeCell ref="W12:W13"/>
    <mergeCell ref="S11:V11"/>
    <mergeCell ref="W11:X11"/>
    <mergeCell ref="A10:X10"/>
    <mergeCell ref="A11:A13"/>
    <mergeCell ref="B11:B13"/>
    <mergeCell ref="H11:L11"/>
    <mergeCell ref="A4:L4"/>
    <mergeCell ref="A9:L9"/>
    <mergeCell ref="A6:L6"/>
    <mergeCell ref="A7:L7"/>
    <mergeCell ref="A8:L8"/>
    <mergeCell ref="D11:F11"/>
    <mergeCell ref="C11:C13"/>
    <mergeCell ref="Q11:Q13"/>
    <mergeCell ref="M11:P11"/>
    <mergeCell ref="G11:G13"/>
    <mergeCell ref="H12:H13"/>
    <mergeCell ref="D12:E12"/>
  </mergeCells>
  <pageMargins left="0.70866141732283472" right="0.70866141732283472" top="0.74803149606299213" bottom="0.74803149606299213" header="0.31496062992125984" footer="0.31496062992125984"/>
  <pageSetup paperSize="8" scale="12" fitToWidth="2" orientation="landscape" r:id="rId1"/>
  <headerFooter differentFirst="1">
    <oddHeader>&amp;C&amp;P</oddHeader>
  </headerFooter>
</worksheet>
</file>

<file path=xl/worksheets/sheet22.xml><?xml version="1.0" encoding="utf-8"?>
<worksheet xmlns="http://schemas.openxmlformats.org/spreadsheetml/2006/main" xmlns:r="http://schemas.openxmlformats.org/officeDocument/2006/relationships">
  <sheetPr>
    <tabColor rgb="FF00B050"/>
    <pageSetUpPr fitToPage="1"/>
  </sheetPr>
  <dimension ref="A1:AC85"/>
  <sheetViews>
    <sheetView view="pageBreakPreview" topLeftCell="A10" zoomScale="60" zoomScaleNormal="100" workbookViewId="0">
      <selection activeCell="D16" sqref="D16"/>
    </sheetView>
  </sheetViews>
  <sheetFormatPr defaultRowHeight="15"/>
  <cols>
    <col min="1" max="1" width="10.25" style="35" customWidth="1"/>
    <col min="2" max="2" width="21.75" style="35" customWidth="1"/>
    <col min="3" max="3" width="15.75" style="35" customWidth="1"/>
    <col min="4" max="4" width="20.5" style="35" customWidth="1"/>
    <col min="5" max="5" width="11.75" style="35" customWidth="1"/>
    <col min="6" max="6" width="11.125" style="35" customWidth="1"/>
    <col min="7" max="7" width="16.125" style="35" customWidth="1"/>
    <col min="8" max="8" width="17.25" style="35" customWidth="1"/>
    <col min="9" max="9" width="21.125" style="35" customWidth="1"/>
    <col min="10" max="10" width="19.875" style="35" customWidth="1"/>
    <col min="11" max="11" width="15.5" style="35" customWidth="1"/>
    <col min="12" max="12" width="15" style="35" customWidth="1"/>
    <col min="13" max="13" width="14.375" style="35" customWidth="1"/>
    <col min="14" max="14" width="24.5" style="35" customWidth="1"/>
    <col min="15" max="16" width="19.875" style="35" customWidth="1"/>
    <col min="17" max="17" width="14.25" style="7" customWidth="1"/>
    <col min="18" max="18" width="8.625" style="87" customWidth="1"/>
    <col min="19" max="19" width="6.75" style="87" customWidth="1"/>
    <col min="20" max="21" width="9.5" style="87" customWidth="1"/>
    <col min="22" max="22" width="14.5" style="35" customWidth="1"/>
    <col min="23" max="23" width="13.25" style="35" customWidth="1"/>
    <col min="24" max="24" width="13.125" style="35" customWidth="1"/>
    <col min="25" max="16384" width="9" style="35"/>
  </cols>
  <sheetData>
    <row r="1" spans="1:29" s="31" customFormat="1" ht="18.75" customHeight="1">
      <c r="A1" s="30"/>
      <c r="Q1" s="7"/>
      <c r="R1" s="87"/>
      <c r="S1" s="87"/>
      <c r="T1" s="87"/>
      <c r="X1" s="25" t="s">
        <v>373</v>
      </c>
    </row>
    <row r="2" spans="1:29" s="31" customFormat="1" ht="18.75" customHeight="1">
      <c r="A2" s="30"/>
      <c r="Q2" s="7"/>
      <c r="R2" s="87"/>
      <c r="S2" s="87"/>
      <c r="T2" s="87"/>
      <c r="X2" s="15" t="s">
        <v>1</v>
      </c>
    </row>
    <row r="3" spans="1:29" s="31" customFormat="1" ht="18.75">
      <c r="A3" s="88"/>
      <c r="Q3" s="7"/>
      <c r="R3" s="87"/>
      <c r="S3" s="87"/>
      <c r="T3" s="87"/>
      <c r="X3" s="15" t="s">
        <v>48</v>
      </c>
    </row>
    <row r="4" spans="1:29" s="31" customFormat="1" ht="16.5">
      <c r="A4" s="468" t="s">
        <v>398</v>
      </c>
      <c r="B4" s="468"/>
      <c r="C4" s="468"/>
      <c r="D4" s="468"/>
      <c r="E4" s="468"/>
      <c r="F4" s="468"/>
      <c r="G4" s="468"/>
      <c r="H4" s="468"/>
      <c r="I4" s="468"/>
      <c r="J4" s="468"/>
      <c r="K4" s="468"/>
      <c r="L4" s="468"/>
      <c r="M4" s="468"/>
      <c r="N4" s="468"/>
      <c r="O4" s="468"/>
      <c r="P4" s="468"/>
      <c r="Q4" s="468"/>
      <c r="R4" s="468"/>
      <c r="S4" s="468"/>
      <c r="T4" s="468"/>
      <c r="U4" s="468"/>
      <c r="V4" s="468"/>
      <c r="W4" s="468"/>
      <c r="X4" s="468"/>
    </row>
    <row r="5" spans="1:29" s="31" customFormat="1" ht="15.75">
      <c r="A5" s="550"/>
      <c r="B5" s="550"/>
      <c r="C5" s="550"/>
      <c r="D5" s="550"/>
      <c r="E5" s="550"/>
      <c r="F5" s="550"/>
      <c r="G5" s="550"/>
      <c r="H5" s="550"/>
      <c r="I5" s="550"/>
      <c r="J5" s="550"/>
      <c r="K5" s="550"/>
      <c r="L5" s="550"/>
      <c r="M5" s="550"/>
      <c r="N5" s="550"/>
      <c r="O5" s="550"/>
      <c r="P5" s="550"/>
      <c r="Q5" s="550"/>
      <c r="R5" s="550"/>
      <c r="S5" s="550"/>
      <c r="T5" s="550"/>
      <c r="U5" s="550"/>
      <c r="V5" s="550"/>
      <c r="W5" s="550"/>
      <c r="X5" s="550"/>
    </row>
    <row r="6" spans="1:29" s="31" customFormat="1" ht="15.75">
      <c r="A6" s="460" t="s">
        <v>172</v>
      </c>
      <c r="B6" s="460"/>
      <c r="C6" s="460"/>
      <c r="D6" s="460"/>
      <c r="E6" s="460"/>
      <c r="F6" s="460"/>
      <c r="G6" s="460"/>
      <c r="H6" s="460"/>
      <c r="I6" s="460"/>
      <c r="J6" s="460"/>
      <c r="K6" s="460"/>
      <c r="L6" s="460"/>
      <c r="M6" s="460"/>
      <c r="N6" s="460"/>
      <c r="O6" s="460"/>
      <c r="P6" s="460"/>
      <c r="Q6" s="460"/>
      <c r="R6" s="460"/>
      <c r="S6" s="460"/>
      <c r="T6" s="460"/>
      <c r="U6" s="460"/>
      <c r="V6" s="460"/>
      <c r="W6" s="460"/>
      <c r="X6" s="460"/>
      <c r="Y6" s="96"/>
      <c r="Z6" s="96"/>
      <c r="AA6" s="96"/>
      <c r="AB6" s="96"/>
      <c r="AC6" s="96"/>
    </row>
    <row r="7" spans="1:29" s="31" customFormat="1" ht="15.75">
      <c r="A7" s="460" t="s">
        <v>324</v>
      </c>
      <c r="B7" s="460"/>
      <c r="C7" s="460"/>
      <c r="D7" s="460"/>
      <c r="E7" s="460"/>
      <c r="F7" s="460"/>
      <c r="G7" s="460"/>
      <c r="H7" s="460"/>
      <c r="I7" s="460"/>
      <c r="J7" s="460"/>
      <c r="K7" s="460"/>
      <c r="L7" s="460"/>
      <c r="M7" s="460"/>
      <c r="N7" s="460"/>
      <c r="O7" s="460"/>
      <c r="P7" s="460"/>
      <c r="Q7" s="460"/>
      <c r="R7" s="460"/>
      <c r="S7" s="460"/>
      <c r="T7" s="460"/>
      <c r="U7" s="460"/>
      <c r="V7" s="460"/>
      <c r="W7" s="460"/>
      <c r="X7" s="460"/>
      <c r="Y7" s="90"/>
      <c r="Z7" s="90"/>
      <c r="AA7" s="90"/>
      <c r="AB7" s="90"/>
      <c r="AC7" s="90"/>
    </row>
    <row r="8" spans="1:29" s="31" customFormat="1" ht="15.75">
      <c r="A8" s="395"/>
      <c r="B8" s="395"/>
      <c r="C8" s="395"/>
      <c r="D8" s="395"/>
      <c r="E8" s="395"/>
      <c r="F8" s="395"/>
      <c r="G8" s="395"/>
      <c r="H8" s="395"/>
      <c r="I8" s="395"/>
      <c r="J8" s="395"/>
      <c r="K8" s="395"/>
      <c r="L8" s="395"/>
      <c r="M8" s="395"/>
      <c r="N8" s="395"/>
      <c r="O8" s="395"/>
      <c r="P8" s="395"/>
      <c r="Q8" s="395"/>
      <c r="R8" s="395"/>
      <c r="S8" s="395"/>
      <c r="T8" s="395"/>
      <c r="U8" s="395"/>
      <c r="V8" s="395"/>
      <c r="W8" s="395"/>
      <c r="X8" s="395"/>
      <c r="Y8" s="90"/>
      <c r="Z8" s="90"/>
      <c r="AA8" s="90"/>
      <c r="AB8" s="90"/>
      <c r="AC8" s="90"/>
    </row>
    <row r="9" spans="1:29" s="31" customFormat="1" ht="16.5">
      <c r="A9" s="551" t="s">
        <v>53</v>
      </c>
      <c r="B9" s="551"/>
      <c r="C9" s="551"/>
      <c r="D9" s="551"/>
      <c r="E9" s="551"/>
      <c r="F9" s="551"/>
      <c r="G9" s="551"/>
      <c r="H9" s="551"/>
      <c r="I9" s="551"/>
      <c r="J9" s="551"/>
      <c r="K9" s="551"/>
      <c r="L9" s="551"/>
      <c r="M9" s="551"/>
      <c r="N9" s="551"/>
      <c r="O9" s="551"/>
      <c r="P9" s="551"/>
      <c r="Q9" s="551"/>
      <c r="R9" s="551"/>
      <c r="S9" s="551"/>
      <c r="T9" s="551"/>
      <c r="U9" s="551"/>
      <c r="V9" s="551"/>
      <c r="W9" s="551"/>
      <c r="X9" s="551"/>
      <c r="Y9" s="11"/>
      <c r="Z9" s="11"/>
      <c r="AA9" s="11"/>
      <c r="AB9" s="11"/>
      <c r="AC9" s="11"/>
    </row>
    <row r="10" spans="1:29" s="31" customFormat="1" ht="18.75">
      <c r="A10" s="517"/>
      <c r="B10" s="517"/>
      <c r="C10" s="517"/>
      <c r="D10" s="517"/>
      <c r="E10" s="517"/>
      <c r="F10" s="517"/>
      <c r="G10" s="517"/>
      <c r="H10" s="517"/>
      <c r="I10" s="517"/>
      <c r="J10" s="517"/>
      <c r="K10" s="517"/>
      <c r="L10" s="517"/>
      <c r="M10" s="517"/>
      <c r="N10" s="517"/>
      <c r="O10" s="517"/>
      <c r="P10" s="517"/>
      <c r="Q10" s="517"/>
      <c r="R10" s="517"/>
      <c r="S10" s="517"/>
      <c r="T10" s="517"/>
      <c r="U10" s="517"/>
      <c r="V10" s="517"/>
    </row>
    <row r="11" spans="1:29" s="31" customFormat="1" ht="83.25" customHeight="1">
      <c r="A11" s="543" t="s">
        <v>371</v>
      </c>
      <c r="B11" s="543" t="s">
        <v>31</v>
      </c>
      <c r="C11" s="543" t="s">
        <v>32</v>
      </c>
      <c r="D11" s="552" t="s">
        <v>382</v>
      </c>
      <c r="E11" s="544" t="s">
        <v>137</v>
      </c>
      <c r="F11" s="544" t="s">
        <v>132</v>
      </c>
      <c r="G11" s="544" t="s">
        <v>318</v>
      </c>
      <c r="H11" s="543" t="s">
        <v>75</v>
      </c>
      <c r="I11" s="543"/>
      <c r="J11" s="543"/>
      <c r="K11" s="543"/>
      <c r="L11" s="553" t="s">
        <v>74</v>
      </c>
      <c r="M11" s="554"/>
      <c r="N11" s="465" t="s">
        <v>47</v>
      </c>
      <c r="O11" s="465" t="s">
        <v>46</v>
      </c>
      <c r="P11" s="481" t="s">
        <v>372</v>
      </c>
      <c r="Q11" s="546" t="s">
        <v>370</v>
      </c>
      <c r="R11" s="477" t="s">
        <v>367</v>
      </c>
      <c r="S11" s="477"/>
      <c r="T11" s="477"/>
      <c r="U11" s="477"/>
      <c r="V11" s="543" t="s">
        <v>136</v>
      </c>
      <c r="W11" s="543" t="s">
        <v>353</v>
      </c>
      <c r="X11" s="543"/>
    </row>
    <row r="12" spans="1:29" s="29" customFormat="1" ht="96.75" customHeight="1">
      <c r="A12" s="543"/>
      <c r="B12" s="543"/>
      <c r="C12" s="543"/>
      <c r="D12" s="552"/>
      <c r="E12" s="549"/>
      <c r="F12" s="549"/>
      <c r="G12" s="549"/>
      <c r="H12" s="543" t="s">
        <v>127</v>
      </c>
      <c r="I12" s="543" t="s">
        <v>128</v>
      </c>
      <c r="J12" s="543" t="s">
        <v>129</v>
      </c>
      <c r="K12" s="544" t="s">
        <v>130</v>
      </c>
      <c r="L12" s="555"/>
      <c r="M12" s="556"/>
      <c r="N12" s="465"/>
      <c r="O12" s="465"/>
      <c r="P12" s="482"/>
      <c r="Q12" s="547"/>
      <c r="R12" s="538" t="s">
        <v>366</v>
      </c>
      <c r="S12" s="540"/>
      <c r="T12" s="466" t="s">
        <v>368</v>
      </c>
      <c r="U12" s="466"/>
      <c r="V12" s="543"/>
      <c r="W12" s="543"/>
      <c r="X12" s="543"/>
    </row>
    <row r="13" spans="1:29" s="29" customFormat="1" ht="99" customHeight="1">
      <c r="A13" s="543"/>
      <c r="B13" s="543"/>
      <c r="C13" s="543"/>
      <c r="D13" s="552"/>
      <c r="E13" s="545"/>
      <c r="F13" s="545"/>
      <c r="G13" s="545"/>
      <c r="H13" s="543"/>
      <c r="I13" s="543"/>
      <c r="J13" s="543"/>
      <c r="K13" s="545"/>
      <c r="L13" s="116" t="s">
        <v>73</v>
      </c>
      <c r="M13" s="72" t="s">
        <v>45</v>
      </c>
      <c r="N13" s="465"/>
      <c r="O13" s="465"/>
      <c r="P13" s="483"/>
      <c r="Q13" s="548"/>
      <c r="R13" s="70" t="s">
        <v>36</v>
      </c>
      <c r="S13" s="70" t="s">
        <v>37</v>
      </c>
      <c r="T13" s="70" t="s">
        <v>36</v>
      </c>
      <c r="U13" s="70" t="s">
        <v>37</v>
      </c>
      <c r="V13" s="543"/>
      <c r="W13" s="128" t="s">
        <v>322</v>
      </c>
      <c r="X13" s="129" t="s">
        <v>138</v>
      </c>
    </row>
    <row r="14" spans="1:29" s="34" customFormat="1" ht="15.75">
      <c r="A14" s="125">
        <v>1</v>
      </c>
      <c r="B14" s="125">
        <v>2</v>
      </c>
      <c r="C14" s="125">
        <v>3</v>
      </c>
      <c r="D14" s="125">
        <v>4</v>
      </c>
      <c r="E14" s="125">
        <v>5</v>
      </c>
      <c r="F14" s="125">
        <v>6</v>
      </c>
      <c r="G14" s="125">
        <v>7</v>
      </c>
      <c r="H14" s="125">
        <v>8</v>
      </c>
      <c r="I14" s="125">
        <v>9</v>
      </c>
      <c r="J14" s="125">
        <v>10</v>
      </c>
      <c r="K14" s="125">
        <v>11</v>
      </c>
      <c r="L14" s="125">
        <v>12</v>
      </c>
      <c r="M14" s="125">
        <v>13</v>
      </c>
      <c r="N14" s="125">
        <v>14</v>
      </c>
      <c r="O14" s="125">
        <v>15</v>
      </c>
      <c r="P14" s="125">
        <v>16</v>
      </c>
      <c r="Q14" s="125">
        <v>17</v>
      </c>
      <c r="R14" s="125">
        <v>18</v>
      </c>
      <c r="S14" s="125">
        <v>19</v>
      </c>
      <c r="T14" s="125">
        <v>20</v>
      </c>
      <c r="U14" s="125">
        <v>21</v>
      </c>
      <c r="V14" s="125">
        <v>22</v>
      </c>
      <c r="W14" s="125">
        <v>23</v>
      </c>
      <c r="X14" s="125">
        <v>24</v>
      </c>
    </row>
    <row r="15" spans="1:29" ht="15.75">
      <c r="A15" s="172"/>
      <c r="B15" s="271" t="s">
        <v>642</v>
      </c>
      <c r="C15" s="172"/>
      <c r="D15" s="229" t="s">
        <v>586</v>
      </c>
      <c r="E15" s="229" t="s">
        <v>586</v>
      </c>
      <c r="F15" s="229" t="s">
        <v>586</v>
      </c>
      <c r="G15" s="229" t="s">
        <v>586</v>
      </c>
      <c r="H15" s="229" t="s">
        <v>586</v>
      </c>
      <c r="I15" s="229" t="s">
        <v>586</v>
      </c>
      <c r="J15" s="229" t="s">
        <v>586</v>
      </c>
      <c r="K15" s="229" t="s">
        <v>586</v>
      </c>
      <c r="L15" s="229" t="s">
        <v>586</v>
      </c>
      <c r="M15" s="229" t="s">
        <v>586</v>
      </c>
      <c r="N15" s="229" t="s">
        <v>586</v>
      </c>
      <c r="O15" s="229" t="s">
        <v>586</v>
      </c>
      <c r="P15" s="229" t="s">
        <v>586</v>
      </c>
      <c r="Q15" s="229" t="s">
        <v>586</v>
      </c>
      <c r="R15" s="229" t="s">
        <v>586</v>
      </c>
      <c r="S15" s="229" t="s">
        <v>586</v>
      </c>
      <c r="T15" s="229" t="s">
        <v>586</v>
      </c>
      <c r="U15" s="229" t="s">
        <v>586</v>
      </c>
      <c r="V15" s="229" t="s">
        <v>586</v>
      </c>
      <c r="W15" s="229" t="s">
        <v>586</v>
      </c>
      <c r="X15" s="229" t="s">
        <v>586</v>
      </c>
    </row>
    <row r="16" spans="1:29" ht="78.75">
      <c r="A16" s="176" t="s">
        <v>504</v>
      </c>
      <c r="B16" s="177" t="s">
        <v>681</v>
      </c>
      <c r="C16" s="234"/>
      <c r="D16" s="229" t="s">
        <v>586</v>
      </c>
      <c r="E16" s="229" t="s">
        <v>586</v>
      </c>
      <c r="F16" s="229" t="s">
        <v>586</v>
      </c>
      <c r="G16" s="229" t="s">
        <v>586</v>
      </c>
      <c r="H16" s="229" t="s">
        <v>586</v>
      </c>
      <c r="I16" s="229" t="s">
        <v>586</v>
      </c>
      <c r="J16" s="229" t="s">
        <v>586</v>
      </c>
      <c r="K16" s="229" t="s">
        <v>586</v>
      </c>
      <c r="L16" s="229" t="s">
        <v>586</v>
      </c>
      <c r="M16" s="229" t="s">
        <v>586</v>
      </c>
      <c r="N16" s="229" t="s">
        <v>586</v>
      </c>
      <c r="O16" s="229" t="s">
        <v>586</v>
      </c>
      <c r="P16" s="229" t="s">
        <v>586</v>
      </c>
      <c r="Q16" s="229" t="s">
        <v>586</v>
      </c>
      <c r="R16" s="229" t="s">
        <v>586</v>
      </c>
      <c r="S16" s="229" t="s">
        <v>586</v>
      </c>
      <c r="T16" s="229" t="s">
        <v>586</v>
      </c>
      <c r="U16" s="229" t="s">
        <v>586</v>
      </c>
      <c r="V16" s="229" t="s">
        <v>586</v>
      </c>
      <c r="W16" s="229" t="s">
        <v>586</v>
      </c>
      <c r="X16" s="229" t="s">
        <v>586</v>
      </c>
    </row>
    <row r="17" spans="1:24" ht="94.5">
      <c r="A17" s="176" t="s">
        <v>510</v>
      </c>
      <c r="B17" s="177" t="s">
        <v>682</v>
      </c>
      <c r="C17" s="234"/>
      <c r="D17" s="229" t="s">
        <v>586</v>
      </c>
      <c r="E17" s="229" t="s">
        <v>586</v>
      </c>
      <c r="F17" s="229" t="s">
        <v>586</v>
      </c>
      <c r="G17" s="229" t="s">
        <v>586</v>
      </c>
      <c r="H17" s="229" t="s">
        <v>586</v>
      </c>
      <c r="I17" s="229" t="s">
        <v>586</v>
      </c>
      <c r="J17" s="229" t="s">
        <v>586</v>
      </c>
      <c r="K17" s="229" t="s">
        <v>586</v>
      </c>
      <c r="L17" s="229" t="s">
        <v>586</v>
      </c>
      <c r="M17" s="229" t="s">
        <v>586</v>
      </c>
      <c r="N17" s="229" t="s">
        <v>586</v>
      </c>
      <c r="O17" s="229" t="s">
        <v>586</v>
      </c>
      <c r="P17" s="229" t="s">
        <v>586</v>
      </c>
      <c r="Q17" s="229" t="s">
        <v>586</v>
      </c>
      <c r="R17" s="229" t="s">
        <v>586</v>
      </c>
      <c r="S17" s="229" t="s">
        <v>586</v>
      </c>
      <c r="T17" s="229" t="s">
        <v>586</v>
      </c>
      <c r="U17" s="229" t="s">
        <v>586</v>
      </c>
      <c r="V17" s="229" t="s">
        <v>586</v>
      </c>
      <c r="W17" s="229" t="s">
        <v>586</v>
      </c>
      <c r="X17" s="229" t="s">
        <v>586</v>
      </c>
    </row>
    <row r="18" spans="1:24" ht="47.25">
      <c r="A18" s="176" t="s">
        <v>560</v>
      </c>
      <c r="B18" s="177" t="s">
        <v>683</v>
      </c>
      <c r="C18" s="234"/>
      <c r="D18" s="229" t="s">
        <v>586</v>
      </c>
      <c r="E18" s="229" t="s">
        <v>586</v>
      </c>
      <c r="F18" s="229" t="s">
        <v>586</v>
      </c>
      <c r="G18" s="229" t="s">
        <v>586</v>
      </c>
      <c r="H18" s="229" t="s">
        <v>586</v>
      </c>
      <c r="I18" s="229" t="s">
        <v>586</v>
      </c>
      <c r="J18" s="229" t="s">
        <v>586</v>
      </c>
      <c r="K18" s="229" t="s">
        <v>586</v>
      </c>
      <c r="L18" s="229" t="s">
        <v>586</v>
      </c>
      <c r="M18" s="229" t="s">
        <v>586</v>
      </c>
      <c r="N18" s="229" t="s">
        <v>586</v>
      </c>
      <c r="O18" s="229" t="s">
        <v>586</v>
      </c>
      <c r="P18" s="229" t="s">
        <v>586</v>
      </c>
      <c r="Q18" s="229" t="s">
        <v>586</v>
      </c>
      <c r="R18" s="229" t="s">
        <v>586</v>
      </c>
      <c r="S18" s="229" t="s">
        <v>586</v>
      </c>
      <c r="T18" s="229" t="s">
        <v>586</v>
      </c>
      <c r="U18" s="229" t="s">
        <v>586</v>
      </c>
      <c r="V18" s="229" t="s">
        <v>586</v>
      </c>
      <c r="W18" s="229" t="s">
        <v>586</v>
      </c>
      <c r="X18" s="229" t="s">
        <v>586</v>
      </c>
    </row>
    <row r="19" spans="1:24" ht="78.75">
      <c r="A19" s="69" t="s">
        <v>753</v>
      </c>
      <c r="B19" s="272" t="s">
        <v>688</v>
      </c>
      <c r="C19" s="52" t="s">
        <v>764</v>
      </c>
      <c r="D19" s="229" t="s">
        <v>586</v>
      </c>
      <c r="E19" s="229" t="s">
        <v>586</v>
      </c>
      <c r="F19" s="229" t="s">
        <v>586</v>
      </c>
      <c r="G19" s="229" t="s">
        <v>586</v>
      </c>
      <c r="H19" s="229" t="s">
        <v>586</v>
      </c>
      <c r="I19" s="229" t="s">
        <v>586</v>
      </c>
      <c r="J19" s="229" t="s">
        <v>586</v>
      </c>
      <c r="K19" s="229" t="s">
        <v>586</v>
      </c>
      <c r="L19" s="229" t="s">
        <v>586</v>
      </c>
      <c r="M19" s="229" t="s">
        <v>586</v>
      </c>
      <c r="N19" s="229" t="s">
        <v>586</v>
      </c>
      <c r="O19" s="229" t="s">
        <v>586</v>
      </c>
      <c r="P19" s="229" t="s">
        <v>586</v>
      </c>
      <c r="Q19" s="229" t="s">
        <v>586</v>
      </c>
      <c r="R19" s="229" t="s">
        <v>586</v>
      </c>
      <c r="S19" s="229" t="s">
        <v>586</v>
      </c>
      <c r="T19" s="229" t="s">
        <v>586</v>
      </c>
      <c r="U19" s="229" t="s">
        <v>586</v>
      </c>
      <c r="V19" s="229" t="s">
        <v>586</v>
      </c>
      <c r="W19" s="229" t="s">
        <v>586</v>
      </c>
      <c r="X19" s="229" t="s">
        <v>586</v>
      </c>
    </row>
    <row r="20" spans="1:24" ht="78.75">
      <c r="A20" s="69" t="s">
        <v>754</v>
      </c>
      <c r="B20" s="272" t="s">
        <v>689</v>
      </c>
      <c r="C20" s="52" t="s">
        <v>765</v>
      </c>
      <c r="D20" s="229" t="s">
        <v>586</v>
      </c>
      <c r="E20" s="229" t="s">
        <v>586</v>
      </c>
      <c r="F20" s="229" t="s">
        <v>586</v>
      </c>
      <c r="G20" s="229" t="s">
        <v>586</v>
      </c>
      <c r="H20" s="229" t="s">
        <v>586</v>
      </c>
      <c r="I20" s="229" t="s">
        <v>586</v>
      </c>
      <c r="J20" s="229" t="s">
        <v>586</v>
      </c>
      <c r="K20" s="229" t="s">
        <v>586</v>
      </c>
      <c r="L20" s="229" t="s">
        <v>586</v>
      </c>
      <c r="M20" s="229" t="s">
        <v>586</v>
      </c>
      <c r="N20" s="229" t="s">
        <v>586</v>
      </c>
      <c r="O20" s="229" t="s">
        <v>586</v>
      </c>
      <c r="P20" s="229" t="s">
        <v>586</v>
      </c>
      <c r="Q20" s="229" t="s">
        <v>586</v>
      </c>
      <c r="R20" s="229" t="s">
        <v>586</v>
      </c>
      <c r="S20" s="229" t="s">
        <v>586</v>
      </c>
      <c r="T20" s="229" t="s">
        <v>586</v>
      </c>
      <c r="U20" s="229" t="s">
        <v>586</v>
      </c>
      <c r="V20" s="229" t="s">
        <v>586</v>
      </c>
      <c r="W20" s="229" t="s">
        <v>586</v>
      </c>
      <c r="X20" s="229" t="s">
        <v>586</v>
      </c>
    </row>
    <row r="21" spans="1:24" ht="78.75">
      <c r="A21" s="69" t="s">
        <v>755</v>
      </c>
      <c r="B21" s="272" t="s">
        <v>690</v>
      </c>
      <c r="C21" s="52" t="s">
        <v>766</v>
      </c>
      <c r="D21" s="229" t="s">
        <v>586</v>
      </c>
      <c r="E21" s="229" t="s">
        <v>586</v>
      </c>
      <c r="F21" s="229" t="s">
        <v>586</v>
      </c>
      <c r="G21" s="229" t="s">
        <v>586</v>
      </c>
      <c r="H21" s="229" t="s">
        <v>586</v>
      </c>
      <c r="I21" s="229" t="s">
        <v>586</v>
      </c>
      <c r="J21" s="229" t="s">
        <v>586</v>
      </c>
      <c r="K21" s="229" t="s">
        <v>586</v>
      </c>
      <c r="L21" s="229" t="s">
        <v>586</v>
      </c>
      <c r="M21" s="229" t="s">
        <v>586</v>
      </c>
      <c r="N21" s="229" t="s">
        <v>586</v>
      </c>
      <c r="O21" s="229" t="s">
        <v>586</v>
      </c>
      <c r="P21" s="229" t="s">
        <v>586</v>
      </c>
      <c r="Q21" s="229" t="s">
        <v>586</v>
      </c>
      <c r="R21" s="229" t="s">
        <v>586</v>
      </c>
      <c r="S21" s="229" t="s">
        <v>586</v>
      </c>
      <c r="T21" s="229" t="s">
        <v>586</v>
      </c>
      <c r="U21" s="229" t="s">
        <v>586</v>
      </c>
      <c r="V21" s="229" t="s">
        <v>586</v>
      </c>
      <c r="W21" s="229" t="s">
        <v>586</v>
      </c>
      <c r="X21" s="229" t="s">
        <v>586</v>
      </c>
    </row>
    <row r="22" spans="1:24" ht="78.75">
      <c r="A22" s="69" t="s">
        <v>756</v>
      </c>
      <c r="B22" s="272" t="s">
        <v>691</v>
      </c>
      <c r="C22" s="52" t="s">
        <v>767</v>
      </c>
      <c r="D22" s="229" t="s">
        <v>586</v>
      </c>
      <c r="E22" s="229" t="s">
        <v>586</v>
      </c>
      <c r="F22" s="229" t="s">
        <v>586</v>
      </c>
      <c r="G22" s="229" t="s">
        <v>586</v>
      </c>
      <c r="H22" s="229" t="s">
        <v>586</v>
      </c>
      <c r="I22" s="229" t="s">
        <v>586</v>
      </c>
      <c r="J22" s="229" t="s">
        <v>586</v>
      </c>
      <c r="K22" s="229" t="s">
        <v>586</v>
      </c>
      <c r="L22" s="229" t="s">
        <v>586</v>
      </c>
      <c r="M22" s="229" t="s">
        <v>586</v>
      </c>
      <c r="N22" s="229" t="s">
        <v>586</v>
      </c>
      <c r="O22" s="229" t="s">
        <v>586</v>
      </c>
      <c r="P22" s="229" t="s">
        <v>586</v>
      </c>
      <c r="Q22" s="229" t="s">
        <v>586</v>
      </c>
      <c r="R22" s="229" t="s">
        <v>586</v>
      </c>
      <c r="S22" s="229" t="s">
        <v>586</v>
      </c>
      <c r="T22" s="229" t="s">
        <v>586</v>
      </c>
      <c r="U22" s="229" t="s">
        <v>586</v>
      </c>
      <c r="V22" s="229" t="s">
        <v>586</v>
      </c>
      <c r="W22" s="229" t="s">
        <v>586</v>
      </c>
      <c r="X22" s="229" t="s">
        <v>586</v>
      </c>
    </row>
    <row r="23" spans="1:24" ht="94.5">
      <c r="A23" s="69" t="s">
        <v>757</v>
      </c>
      <c r="B23" s="272" t="s">
        <v>692</v>
      </c>
      <c r="C23" s="52" t="s">
        <v>768</v>
      </c>
      <c r="D23" s="229" t="s">
        <v>586</v>
      </c>
      <c r="E23" s="229" t="s">
        <v>586</v>
      </c>
      <c r="F23" s="229" t="s">
        <v>586</v>
      </c>
      <c r="G23" s="229" t="s">
        <v>586</v>
      </c>
      <c r="H23" s="229" t="s">
        <v>586</v>
      </c>
      <c r="I23" s="229" t="s">
        <v>586</v>
      </c>
      <c r="J23" s="229" t="s">
        <v>586</v>
      </c>
      <c r="K23" s="229" t="s">
        <v>586</v>
      </c>
      <c r="L23" s="229" t="s">
        <v>586</v>
      </c>
      <c r="M23" s="229" t="s">
        <v>586</v>
      </c>
      <c r="N23" s="229" t="s">
        <v>586</v>
      </c>
      <c r="O23" s="229" t="s">
        <v>586</v>
      </c>
      <c r="P23" s="229" t="s">
        <v>586</v>
      </c>
      <c r="Q23" s="229" t="s">
        <v>586</v>
      </c>
      <c r="R23" s="229" t="s">
        <v>586</v>
      </c>
      <c r="S23" s="229" t="s">
        <v>586</v>
      </c>
      <c r="T23" s="229" t="s">
        <v>586</v>
      </c>
      <c r="U23" s="229" t="s">
        <v>586</v>
      </c>
      <c r="V23" s="229" t="s">
        <v>586</v>
      </c>
      <c r="W23" s="229" t="s">
        <v>586</v>
      </c>
      <c r="X23" s="229" t="s">
        <v>586</v>
      </c>
    </row>
    <row r="24" spans="1:24" ht="78.75">
      <c r="A24" s="69" t="s">
        <v>758</v>
      </c>
      <c r="B24" s="186" t="s">
        <v>693</v>
      </c>
      <c r="C24" s="52" t="s">
        <v>769</v>
      </c>
      <c r="D24" s="229" t="s">
        <v>586</v>
      </c>
      <c r="E24" s="229" t="s">
        <v>586</v>
      </c>
      <c r="F24" s="229" t="s">
        <v>586</v>
      </c>
      <c r="G24" s="229" t="s">
        <v>586</v>
      </c>
      <c r="H24" s="229" t="s">
        <v>586</v>
      </c>
      <c r="I24" s="229" t="s">
        <v>586</v>
      </c>
      <c r="J24" s="229" t="s">
        <v>586</v>
      </c>
      <c r="K24" s="229" t="s">
        <v>586</v>
      </c>
      <c r="L24" s="229" t="s">
        <v>586</v>
      </c>
      <c r="M24" s="229" t="s">
        <v>586</v>
      </c>
      <c r="N24" s="229" t="s">
        <v>586</v>
      </c>
      <c r="O24" s="229" t="s">
        <v>586</v>
      </c>
      <c r="P24" s="229" t="s">
        <v>586</v>
      </c>
      <c r="Q24" s="229" t="s">
        <v>586</v>
      </c>
      <c r="R24" s="229" t="s">
        <v>586</v>
      </c>
      <c r="S24" s="229" t="s">
        <v>586</v>
      </c>
      <c r="T24" s="229" t="s">
        <v>586</v>
      </c>
      <c r="U24" s="229" t="s">
        <v>586</v>
      </c>
      <c r="V24" s="229" t="s">
        <v>586</v>
      </c>
      <c r="W24" s="229" t="s">
        <v>586</v>
      </c>
      <c r="X24" s="229" t="s">
        <v>586</v>
      </c>
    </row>
    <row r="25" spans="1:24" ht="78.75">
      <c r="A25" s="69" t="s">
        <v>759</v>
      </c>
      <c r="B25" s="186" t="s">
        <v>694</v>
      </c>
      <c r="C25" s="52" t="s">
        <v>770</v>
      </c>
      <c r="D25" s="229" t="s">
        <v>586</v>
      </c>
      <c r="E25" s="229" t="s">
        <v>586</v>
      </c>
      <c r="F25" s="229" t="s">
        <v>586</v>
      </c>
      <c r="G25" s="229" t="s">
        <v>586</v>
      </c>
      <c r="H25" s="229" t="s">
        <v>586</v>
      </c>
      <c r="I25" s="229" t="s">
        <v>586</v>
      </c>
      <c r="J25" s="229" t="s">
        <v>586</v>
      </c>
      <c r="K25" s="229" t="s">
        <v>586</v>
      </c>
      <c r="L25" s="229" t="s">
        <v>586</v>
      </c>
      <c r="M25" s="229" t="s">
        <v>586</v>
      </c>
      <c r="N25" s="229" t="s">
        <v>586</v>
      </c>
      <c r="O25" s="229" t="s">
        <v>586</v>
      </c>
      <c r="P25" s="229" t="s">
        <v>586</v>
      </c>
      <c r="Q25" s="229" t="s">
        <v>586</v>
      </c>
      <c r="R25" s="229" t="s">
        <v>586</v>
      </c>
      <c r="S25" s="229" t="s">
        <v>586</v>
      </c>
      <c r="T25" s="229" t="s">
        <v>586</v>
      </c>
      <c r="U25" s="229" t="s">
        <v>586</v>
      </c>
      <c r="V25" s="229" t="s">
        <v>586</v>
      </c>
      <c r="W25" s="229" t="s">
        <v>586</v>
      </c>
      <c r="X25" s="229" t="s">
        <v>586</v>
      </c>
    </row>
    <row r="26" spans="1:24" ht="78.75">
      <c r="A26" s="69" t="s">
        <v>760</v>
      </c>
      <c r="B26" s="186" t="s">
        <v>695</v>
      </c>
      <c r="C26" s="52" t="s">
        <v>771</v>
      </c>
      <c r="D26" s="229" t="s">
        <v>586</v>
      </c>
      <c r="E26" s="229" t="s">
        <v>586</v>
      </c>
      <c r="F26" s="229" t="s">
        <v>586</v>
      </c>
      <c r="G26" s="229" t="s">
        <v>586</v>
      </c>
      <c r="H26" s="229" t="s">
        <v>586</v>
      </c>
      <c r="I26" s="229" t="s">
        <v>586</v>
      </c>
      <c r="J26" s="229" t="s">
        <v>586</v>
      </c>
      <c r="K26" s="229" t="s">
        <v>586</v>
      </c>
      <c r="L26" s="229" t="s">
        <v>586</v>
      </c>
      <c r="M26" s="229" t="s">
        <v>586</v>
      </c>
      <c r="N26" s="229" t="s">
        <v>586</v>
      </c>
      <c r="O26" s="229" t="s">
        <v>586</v>
      </c>
      <c r="P26" s="229" t="s">
        <v>586</v>
      </c>
      <c r="Q26" s="229" t="s">
        <v>586</v>
      </c>
      <c r="R26" s="229" t="s">
        <v>586</v>
      </c>
      <c r="S26" s="229" t="s">
        <v>586</v>
      </c>
      <c r="T26" s="229" t="s">
        <v>586</v>
      </c>
      <c r="U26" s="229" t="s">
        <v>586</v>
      </c>
      <c r="V26" s="229" t="s">
        <v>586</v>
      </c>
      <c r="W26" s="229" t="s">
        <v>586</v>
      </c>
      <c r="X26" s="229" t="s">
        <v>586</v>
      </c>
    </row>
    <row r="27" spans="1:24" ht="63">
      <c r="A27" s="69" t="s">
        <v>761</v>
      </c>
      <c r="B27" s="186" t="s">
        <v>696</v>
      </c>
      <c r="C27" s="52" t="s">
        <v>772</v>
      </c>
      <c r="D27" s="229" t="s">
        <v>586</v>
      </c>
      <c r="E27" s="229" t="s">
        <v>586</v>
      </c>
      <c r="F27" s="229" t="s">
        <v>586</v>
      </c>
      <c r="G27" s="229" t="s">
        <v>586</v>
      </c>
      <c r="H27" s="229" t="s">
        <v>586</v>
      </c>
      <c r="I27" s="229" t="s">
        <v>586</v>
      </c>
      <c r="J27" s="229" t="s">
        <v>586</v>
      </c>
      <c r="K27" s="229" t="s">
        <v>586</v>
      </c>
      <c r="L27" s="229" t="s">
        <v>586</v>
      </c>
      <c r="M27" s="229" t="s">
        <v>586</v>
      </c>
      <c r="N27" s="229" t="s">
        <v>586</v>
      </c>
      <c r="O27" s="229" t="s">
        <v>586</v>
      </c>
      <c r="P27" s="229" t="s">
        <v>586</v>
      </c>
      <c r="Q27" s="229" t="s">
        <v>586</v>
      </c>
      <c r="R27" s="229" t="s">
        <v>586</v>
      </c>
      <c r="S27" s="229" t="s">
        <v>586</v>
      </c>
      <c r="T27" s="229" t="s">
        <v>586</v>
      </c>
      <c r="U27" s="229" t="s">
        <v>586</v>
      </c>
      <c r="V27" s="229" t="s">
        <v>586</v>
      </c>
      <c r="W27" s="229" t="s">
        <v>586</v>
      </c>
      <c r="X27" s="229" t="s">
        <v>586</v>
      </c>
    </row>
    <row r="28" spans="1:24" ht="63">
      <c r="A28" s="69" t="s">
        <v>762</v>
      </c>
      <c r="B28" s="186" t="s">
        <v>698</v>
      </c>
      <c r="C28" s="52" t="s">
        <v>773</v>
      </c>
      <c r="D28" s="229" t="s">
        <v>586</v>
      </c>
      <c r="E28" s="229" t="s">
        <v>586</v>
      </c>
      <c r="F28" s="229" t="s">
        <v>586</v>
      </c>
      <c r="G28" s="229" t="s">
        <v>586</v>
      </c>
      <c r="H28" s="229" t="s">
        <v>586</v>
      </c>
      <c r="I28" s="229" t="s">
        <v>586</v>
      </c>
      <c r="J28" s="229" t="s">
        <v>586</v>
      </c>
      <c r="K28" s="229" t="s">
        <v>586</v>
      </c>
      <c r="L28" s="229" t="s">
        <v>586</v>
      </c>
      <c r="M28" s="229" t="s">
        <v>586</v>
      </c>
      <c r="N28" s="229" t="s">
        <v>586</v>
      </c>
      <c r="O28" s="229" t="s">
        <v>586</v>
      </c>
      <c r="P28" s="229" t="s">
        <v>586</v>
      </c>
      <c r="Q28" s="229" t="s">
        <v>586</v>
      </c>
      <c r="R28" s="229" t="s">
        <v>586</v>
      </c>
      <c r="S28" s="229" t="s">
        <v>586</v>
      </c>
      <c r="T28" s="229" t="s">
        <v>586</v>
      </c>
      <c r="U28" s="229" t="s">
        <v>586</v>
      </c>
      <c r="V28" s="229" t="s">
        <v>586</v>
      </c>
      <c r="W28" s="229" t="s">
        <v>586</v>
      </c>
      <c r="X28" s="229" t="s">
        <v>586</v>
      </c>
    </row>
    <row r="29" spans="1:24" ht="78.75">
      <c r="A29" s="69" t="s">
        <v>763</v>
      </c>
      <c r="B29" s="186" t="s">
        <v>697</v>
      </c>
      <c r="C29" s="52" t="s">
        <v>774</v>
      </c>
      <c r="D29" s="229" t="s">
        <v>586</v>
      </c>
      <c r="E29" s="229" t="s">
        <v>586</v>
      </c>
      <c r="F29" s="229" t="s">
        <v>586</v>
      </c>
      <c r="G29" s="229" t="s">
        <v>586</v>
      </c>
      <c r="H29" s="229" t="s">
        <v>586</v>
      </c>
      <c r="I29" s="229" t="s">
        <v>586</v>
      </c>
      <c r="J29" s="229" t="s">
        <v>586</v>
      </c>
      <c r="K29" s="229" t="s">
        <v>586</v>
      </c>
      <c r="L29" s="229" t="s">
        <v>586</v>
      </c>
      <c r="M29" s="229" t="s">
        <v>586</v>
      </c>
      <c r="N29" s="229" t="s">
        <v>586</v>
      </c>
      <c r="O29" s="229" t="s">
        <v>586</v>
      </c>
      <c r="P29" s="229" t="s">
        <v>586</v>
      </c>
      <c r="Q29" s="229" t="s">
        <v>586</v>
      </c>
      <c r="R29" s="229" t="s">
        <v>586</v>
      </c>
      <c r="S29" s="229" t="s">
        <v>586</v>
      </c>
      <c r="T29" s="229" t="s">
        <v>586</v>
      </c>
      <c r="U29" s="229" t="s">
        <v>586</v>
      </c>
      <c r="V29" s="229" t="s">
        <v>586</v>
      </c>
      <c r="W29" s="229" t="s">
        <v>586</v>
      </c>
      <c r="X29" s="229" t="s">
        <v>586</v>
      </c>
    </row>
    <row r="30" spans="1:24" ht="78.75">
      <c r="A30" s="176" t="s">
        <v>511</v>
      </c>
      <c r="B30" s="177" t="s">
        <v>685</v>
      </c>
      <c r="C30" s="273"/>
      <c r="D30" s="229" t="s">
        <v>586</v>
      </c>
      <c r="E30" s="229" t="s">
        <v>586</v>
      </c>
      <c r="F30" s="229" t="s">
        <v>586</v>
      </c>
      <c r="G30" s="229" t="s">
        <v>586</v>
      </c>
      <c r="H30" s="229" t="s">
        <v>586</v>
      </c>
      <c r="I30" s="229" t="s">
        <v>586</v>
      </c>
      <c r="J30" s="229" t="s">
        <v>586</v>
      </c>
      <c r="K30" s="229" t="s">
        <v>586</v>
      </c>
      <c r="L30" s="229" t="s">
        <v>586</v>
      </c>
      <c r="M30" s="229" t="s">
        <v>586</v>
      </c>
      <c r="N30" s="229" t="s">
        <v>586</v>
      </c>
      <c r="O30" s="229" t="s">
        <v>586</v>
      </c>
      <c r="P30" s="229" t="s">
        <v>586</v>
      </c>
      <c r="Q30" s="229" t="s">
        <v>586</v>
      </c>
      <c r="R30" s="229" t="s">
        <v>586</v>
      </c>
      <c r="S30" s="229" t="s">
        <v>586</v>
      </c>
      <c r="T30" s="229" t="s">
        <v>586</v>
      </c>
      <c r="U30" s="229" t="s">
        <v>586</v>
      </c>
      <c r="V30" s="229" t="s">
        <v>586</v>
      </c>
      <c r="W30" s="229" t="s">
        <v>586</v>
      </c>
      <c r="X30" s="229" t="s">
        <v>586</v>
      </c>
    </row>
    <row r="31" spans="1:24" ht="78.75">
      <c r="A31" s="176" t="s">
        <v>567</v>
      </c>
      <c r="B31" s="177" t="s">
        <v>684</v>
      </c>
      <c r="C31" s="273"/>
      <c r="D31" s="229" t="s">
        <v>586</v>
      </c>
      <c r="E31" s="229" t="s">
        <v>586</v>
      </c>
      <c r="F31" s="229" t="s">
        <v>586</v>
      </c>
      <c r="G31" s="229" t="s">
        <v>586</v>
      </c>
      <c r="H31" s="229" t="s">
        <v>586</v>
      </c>
      <c r="I31" s="229" t="s">
        <v>586</v>
      </c>
      <c r="J31" s="229" t="s">
        <v>586</v>
      </c>
      <c r="K31" s="229" t="s">
        <v>586</v>
      </c>
      <c r="L31" s="229" t="s">
        <v>586</v>
      </c>
      <c r="M31" s="229" t="s">
        <v>586</v>
      </c>
      <c r="N31" s="229" t="s">
        <v>586</v>
      </c>
      <c r="O31" s="229" t="s">
        <v>586</v>
      </c>
      <c r="P31" s="229" t="s">
        <v>586</v>
      </c>
      <c r="Q31" s="229" t="s">
        <v>586</v>
      </c>
      <c r="R31" s="229" t="s">
        <v>586</v>
      </c>
      <c r="S31" s="229" t="s">
        <v>586</v>
      </c>
      <c r="T31" s="229" t="s">
        <v>586</v>
      </c>
      <c r="U31" s="229" t="s">
        <v>586</v>
      </c>
      <c r="V31" s="229" t="s">
        <v>586</v>
      </c>
      <c r="W31" s="229" t="s">
        <v>586</v>
      </c>
      <c r="X31" s="229" t="s">
        <v>586</v>
      </c>
    </row>
    <row r="32" spans="1:24" ht="110.25">
      <c r="A32" s="238" t="s">
        <v>776</v>
      </c>
      <c r="B32" s="239" t="s">
        <v>699</v>
      </c>
      <c r="C32" s="274" t="s">
        <v>775</v>
      </c>
      <c r="D32" s="229" t="s">
        <v>586</v>
      </c>
      <c r="E32" s="229" t="s">
        <v>586</v>
      </c>
      <c r="F32" s="229" t="s">
        <v>586</v>
      </c>
      <c r="G32" s="229" t="s">
        <v>586</v>
      </c>
      <c r="H32" s="229" t="s">
        <v>586</v>
      </c>
      <c r="I32" s="229" t="s">
        <v>586</v>
      </c>
      <c r="J32" s="229" t="s">
        <v>586</v>
      </c>
      <c r="K32" s="229" t="s">
        <v>586</v>
      </c>
      <c r="L32" s="229" t="s">
        <v>586</v>
      </c>
      <c r="M32" s="229" t="s">
        <v>586</v>
      </c>
      <c r="N32" s="229" t="s">
        <v>586</v>
      </c>
      <c r="O32" s="229" t="s">
        <v>586</v>
      </c>
      <c r="P32" s="229" t="s">
        <v>586</v>
      </c>
      <c r="Q32" s="229" t="s">
        <v>586</v>
      </c>
      <c r="R32" s="229" t="s">
        <v>586</v>
      </c>
      <c r="S32" s="229" t="s">
        <v>586</v>
      </c>
      <c r="T32" s="229" t="s">
        <v>586</v>
      </c>
      <c r="U32" s="229" t="s">
        <v>586</v>
      </c>
      <c r="V32" s="229" t="s">
        <v>586</v>
      </c>
      <c r="W32" s="229" t="s">
        <v>586</v>
      </c>
      <c r="X32" s="229" t="s">
        <v>586</v>
      </c>
    </row>
    <row r="33" spans="1:24" ht="15.75">
      <c r="A33" s="174"/>
      <c r="B33" s="191" t="s">
        <v>654</v>
      </c>
      <c r="C33" s="229" t="s">
        <v>586</v>
      </c>
      <c r="D33" s="229" t="s">
        <v>586</v>
      </c>
      <c r="E33" s="229" t="s">
        <v>586</v>
      </c>
      <c r="F33" s="229" t="s">
        <v>586</v>
      </c>
      <c r="G33" s="229" t="s">
        <v>586</v>
      </c>
      <c r="H33" s="229" t="s">
        <v>586</v>
      </c>
      <c r="I33" s="229" t="s">
        <v>586</v>
      </c>
      <c r="J33" s="229" t="s">
        <v>586</v>
      </c>
      <c r="K33" s="229" t="s">
        <v>586</v>
      </c>
      <c r="L33" s="229" t="s">
        <v>586</v>
      </c>
      <c r="M33" s="229" t="s">
        <v>586</v>
      </c>
      <c r="N33" s="229" t="s">
        <v>586</v>
      </c>
      <c r="O33" s="229" t="s">
        <v>586</v>
      </c>
      <c r="P33" s="229" t="s">
        <v>586</v>
      </c>
      <c r="Q33" s="229" t="s">
        <v>586</v>
      </c>
      <c r="R33" s="229" t="s">
        <v>586</v>
      </c>
      <c r="S33" s="229" t="s">
        <v>586</v>
      </c>
      <c r="T33" s="229" t="s">
        <v>586</v>
      </c>
      <c r="U33" s="229" t="s">
        <v>586</v>
      </c>
      <c r="V33" s="229" t="s">
        <v>586</v>
      </c>
      <c r="W33" s="229" t="s">
        <v>586</v>
      </c>
      <c r="X33" s="229" t="s">
        <v>586</v>
      </c>
    </row>
    <row r="34" spans="1:24" ht="78.75">
      <c r="A34" s="176" t="s">
        <v>504</v>
      </c>
      <c r="B34" s="177" t="s">
        <v>681</v>
      </c>
      <c r="C34" s="229" t="s">
        <v>586</v>
      </c>
      <c r="D34" s="229" t="s">
        <v>586</v>
      </c>
      <c r="E34" s="229" t="s">
        <v>586</v>
      </c>
      <c r="F34" s="229" t="s">
        <v>586</v>
      </c>
      <c r="G34" s="229" t="s">
        <v>586</v>
      </c>
      <c r="H34" s="229" t="s">
        <v>586</v>
      </c>
      <c r="I34" s="229" t="s">
        <v>586</v>
      </c>
      <c r="J34" s="229" t="s">
        <v>586</v>
      </c>
      <c r="K34" s="229" t="s">
        <v>586</v>
      </c>
      <c r="L34" s="229" t="s">
        <v>586</v>
      </c>
      <c r="M34" s="229" t="s">
        <v>586</v>
      </c>
      <c r="N34" s="229" t="s">
        <v>586</v>
      </c>
      <c r="O34" s="229" t="s">
        <v>586</v>
      </c>
      <c r="P34" s="229" t="s">
        <v>586</v>
      </c>
      <c r="Q34" s="229" t="s">
        <v>586</v>
      </c>
      <c r="R34" s="229" t="s">
        <v>586</v>
      </c>
      <c r="S34" s="229" t="s">
        <v>586</v>
      </c>
      <c r="T34" s="229" t="s">
        <v>586</v>
      </c>
      <c r="U34" s="229" t="s">
        <v>586</v>
      </c>
      <c r="V34" s="229" t="s">
        <v>586</v>
      </c>
      <c r="W34" s="229" t="s">
        <v>586</v>
      </c>
      <c r="X34" s="229" t="s">
        <v>586</v>
      </c>
    </row>
    <row r="35" spans="1:24" ht="141.75">
      <c r="A35" s="176" t="s">
        <v>509</v>
      </c>
      <c r="B35" s="177" t="s">
        <v>686</v>
      </c>
      <c r="C35" s="229" t="s">
        <v>586</v>
      </c>
      <c r="D35" s="229" t="s">
        <v>586</v>
      </c>
      <c r="E35" s="229" t="s">
        <v>586</v>
      </c>
      <c r="F35" s="229" t="s">
        <v>586</v>
      </c>
      <c r="G35" s="229" t="s">
        <v>586</v>
      </c>
      <c r="H35" s="229" t="s">
        <v>586</v>
      </c>
      <c r="I35" s="229" t="s">
        <v>586</v>
      </c>
      <c r="J35" s="229" t="s">
        <v>586</v>
      </c>
      <c r="K35" s="229" t="s">
        <v>586</v>
      </c>
      <c r="L35" s="229" t="s">
        <v>586</v>
      </c>
      <c r="M35" s="229" t="s">
        <v>586</v>
      </c>
      <c r="N35" s="229" t="s">
        <v>586</v>
      </c>
      <c r="O35" s="229" t="s">
        <v>586</v>
      </c>
      <c r="P35" s="229" t="s">
        <v>586</v>
      </c>
      <c r="Q35" s="229" t="s">
        <v>586</v>
      </c>
      <c r="R35" s="229" t="s">
        <v>586</v>
      </c>
      <c r="S35" s="229" t="s">
        <v>586</v>
      </c>
      <c r="T35" s="229" t="s">
        <v>586</v>
      </c>
      <c r="U35" s="229" t="s">
        <v>586</v>
      </c>
      <c r="V35" s="229" t="s">
        <v>586</v>
      </c>
      <c r="W35" s="229" t="s">
        <v>586</v>
      </c>
      <c r="X35" s="229" t="s">
        <v>586</v>
      </c>
    </row>
    <row r="36" spans="1:24" ht="126">
      <c r="A36" s="176" t="s">
        <v>557</v>
      </c>
      <c r="B36" s="177" t="s">
        <v>687</v>
      </c>
      <c r="C36" s="229" t="s">
        <v>586</v>
      </c>
      <c r="D36" s="229" t="s">
        <v>586</v>
      </c>
      <c r="E36" s="229" t="s">
        <v>586</v>
      </c>
      <c r="F36" s="229" t="s">
        <v>586</v>
      </c>
      <c r="G36" s="229" t="s">
        <v>586</v>
      </c>
      <c r="H36" s="229" t="s">
        <v>586</v>
      </c>
      <c r="I36" s="229" t="s">
        <v>586</v>
      </c>
      <c r="J36" s="229" t="s">
        <v>586</v>
      </c>
      <c r="K36" s="229" t="s">
        <v>586</v>
      </c>
      <c r="L36" s="229" t="s">
        <v>586</v>
      </c>
      <c r="M36" s="229" t="s">
        <v>586</v>
      </c>
      <c r="N36" s="229" t="s">
        <v>586</v>
      </c>
      <c r="O36" s="229" t="s">
        <v>586</v>
      </c>
      <c r="P36" s="229" t="s">
        <v>586</v>
      </c>
      <c r="Q36" s="229" t="s">
        <v>586</v>
      </c>
      <c r="R36" s="229" t="s">
        <v>586</v>
      </c>
      <c r="S36" s="229" t="s">
        <v>586</v>
      </c>
      <c r="T36" s="229" t="s">
        <v>586</v>
      </c>
      <c r="U36" s="229" t="s">
        <v>586</v>
      </c>
      <c r="V36" s="229" t="s">
        <v>586</v>
      </c>
      <c r="W36" s="229" t="s">
        <v>586</v>
      </c>
      <c r="X36" s="229" t="s">
        <v>586</v>
      </c>
    </row>
    <row r="37" spans="1:24" ht="157.5">
      <c r="A37" s="29" t="s">
        <v>777</v>
      </c>
      <c r="B37" s="275" t="s">
        <v>726</v>
      </c>
      <c r="C37" s="52" t="s">
        <v>779</v>
      </c>
      <c r="D37" s="229" t="s">
        <v>586</v>
      </c>
      <c r="E37" s="229" t="s">
        <v>586</v>
      </c>
      <c r="F37" s="229" t="s">
        <v>586</v>
      </c>
      <c r="G37" s="229" t="s">
        <v>586</v>
      </c>
      <c r="H37" s="229" t="s">
        <v>586</v>
      </c>
      <c r="I37" s="229" t="s">
        <v>586</v>
      </c>
      <c r="J37" s="229" t="s">
        <v>586</v>
      </c>
      <c r="K37" s="229" t="s">
        <v>586</v>
      </c>
      <c r="L37" s="229" t="s">
        <v>586</v>
      </c>
      <c r="M37" s="229" t="s">
        <v>586</v>
      </c>
      <c r="N37" s="229" t="s">
        <v>586</v>
      </c>
      <c r="O37" s="229" t="s">
        <v>586</v>
      </c>
      <c r="P37" s="229" t="s">
        <v>586</v>
      </c>
      <c r="Q37" s="229" t="s">
        <v>586</v>
      </c>
      <c r="R37" s="229" t="s">
        <v>586</v>
      </c>
      <c r="S37" s="229" t="s">
        <v>586</v>
      </c>
      <c r="T37" s="229" t="s">
        <v>586</v>
      </c>
      <c r="U37" s="229" t="s">
        <v>586</v>
      </c>
      <c r="V37" s="229" t="s">
        <v>586</v>
      </c>
      <c r="W37" s="229" t="s">
        <v>586</v>
      </c>
      <c r="X37" s="229" t="s">
        <v>586</v>
      </c>
    </row>
    <row r="38" spans="1:24" ht="94.5">
      <c r="A38" s="29" t="s">
        <v>778</v>
      </c>
      <c r="B38" s="183" t="s">
        <v>727</v>
      </c>
      <c r="C38" s="52" t="s">
        <v>780</v>
      </c>
      <c r="D38" s="229" t="s">
        <v>586</v>
      </c>
      <c r="E38" s="229" t="s">
        <v>586</v>
      </c>
      <c r="F38" s="229" t="s">
        <v>586</v>
      </c>
      <c r="G38" s="229" t="s">
        <v>586</v>
      </c>
      <c r="H38" s="229" t="s">
        <v>586</v>
      </c>
      <c r="I38" s="229" t="s">
        <v>586</v>
      </c>
      <c r="J38" s="229" t="s">
        <v>586</v>
      </c>
      <c r="K38" s="229" t="s">
        <v>586</v>
      </c>
      <c r="L38" s="229" t="s">
        <v>586</v>
      </c>
      <c r="M38" s="229" t="s">
        <v>586</v>
      </c>
      <c r="N38" s="229" t="s">
        <v>586</v>
      </c>
      <c r="O38" s="229" t="s">
        <v>586</v>
      </c>
      <c r="P38" s="229" t="s">
        <v>586</v>
      </c>
      <c r="Q38" s="229" t="s">
        <v>586</v>
      </c>
      <c r="R38" s="229" t="s">
        <v>586</v>
      </c>
      <c r="S38" s="229" t="s">
        <v>586</v>
      </c>
      <c r="T38" s="229" t="s">
        <v>586</v>
      </c>
      <c r="U38" s="229" t="s">
        <v>586</v>
      </c>
      <c r="V38" s="229" t="s">
        <v>586</v>
      </c>
      <c r="W38" s="229" t="s">
        <v>586</v>
      </c>
      <c r="X38" s="229" t="s">
        <v>586</v>
      </c>
    </row>
    <row r="39" spans="1:24" ht="94.5">
      <c r="A39" s="176" t="s">
        <v>510</v>
      </c>
      <c r="B39" s="177" t="s">
        <v>682</v>
      </c>
      <c r="C39" s="229" t="s">
        <v>586</v>
      </c>
      <c r="D39" s="229" t="s">
        <v>586</v>
      </c>
      <c r="E39" s="229" t="s">
        <v>586</v>
      </c>
      <c r="F39" s="229" t="s">
        <v>586</v>
      </c>
      <c r="G39" s="229" t="s">
        <v>586</v>
      </c>
      <c r="H39" s="229" t="s">
        <v>586</v>
      </c>
      <c r="I39" s="229" t="s">
        <v>586</v>
      </c>
      <c r="J39" s="229" t="s">
        <v>586</v>
      </c>
      <c r="K39" s="229" t="s">
        <v>586</v>
      </c>
      <c r="L39" s="229" t="s">
        <v>586</v>
      </c>
      <c r="M39" s="229" t="s">
        <v>586</v>
      </c>
      <c r="N39" s="229" t="s">
        <v>586</v>
      </c>
      <c r="O39" s="229" t="s">
        <v>586</v>
      </c>
      <c r="P39" s="229" t="s">
        <v>586</v>
      </c>
      <c r="Q39" s="229" t="s">
        <v>586</v>
      </c>
      <c r="R39" s="229" t="s">
        <v>586</v>
      </c>
      <c r="S39" s="229" t="s">
        <v>586</v>
      </c>
      <c r="T39" s="229" t="s">
        <v>586</v>
      </c>
      <c r="U39" s="229" t="s">
        <v>586</v>
      </c>
      <c r="V39" s="229" t="s">
        <v>586</v>
      </c>
      <c r="W39" s="229" t="s">
        <v>586</v>
      </c>
      <c r="X39" s="229" t="s">
        <v>586</v>
      </c>
    </row>
    <row r="40" spans="1:24" ht="47.25">
      <c r="A40" s="176" t="s">
        <v>560</v>
      </c>
      <c r="B40" s="177" t="s">
        <v>683</v>
      </c>
      <c r="C40" s="229" t="s">
        <v>586</v>
      </c>
      <c r="D40" s="229" t="s">
        <v>586</v>
      </c>
      <c r="E40" s="229" t="s">
        <v>586</v>
      </c>
      <c r="F40" s="229" t="s">
        <v>586</v>
      </c>
      <c r="G40" s="229" t="s">
        <v>586</v>
      </c>
      <c r="H40" s="229" t="s">
        <v>586</v>
      </c>
      <c r="I40" s="229" t="s">
        <v>586</v>
      </c>
      <c r="J40" s="229" t="s">
        <v>586</v>
      </c>
      <c r="K40" s="229" t="s">
        <v>586</v>
      </c>
      <c r="L40" s="229" t="s">
        <v>586</v>
      </c>
      <c r="M40" s="229" t="s">
        <v>586</v>
      </c>
      <c r="N40" s="229" t="s">
        <v>586</v>
      </c>
      <c r="O40" s="229" t="s">
        <v>586</v>
      </c>
      <c r="P40" s="229" t="s">
        <v>586</v>
      </c>
      <c r="Q40" s="229" t="s">
        <v>586</v>
      </c>
      <c r="R40" s="229" t="s">
        <v>586</v>
      </c>
      <c r="S40" s="229" t="s">
        <v>586</v>
      </c>
      <c r="T40" s="229" t="s">
        <v>586</v>
      </c>
      <c r="U40" s="229" t="s">
        <v>586</v>
      </c>
      <c r="V40" s="229" t="s">
        <v>586</v>
      </c>
      <c r="W40" s="229" t="s">
        <v>586</v>
      </c>
      <c r="X40" s="229" t="s">
        <v>586</v>
      </c>
    </row>
    <row r="41" spans="1:24" ht="63">
      <c r="A41" s="29" t="s">
        <v>753</v>
      </c>
      <c r="B41" s="167" t="s">
        <v>700</v>
      </c>
      <c r="C41" s="52" t="s">
        <v>781</v>
      </c>
      <c r="D41" s="229" t="s">
        <v>586</v>
      </c>
      <c r="E41" s="229" t="s">
        <v>586</v>
      </c>
      <c r="F41" s="229" t="s">
        <v>586</v>
      </c>
      <c r="G41" s="229" t="s">
        <v>586</v>
      </c>
      <c r="H41" s="229" t="s">
        <v>586</v>
      </c>
      <c r="I41" s="229" t="s">
        <v>586</v>
      </c>
      <c r="J41" s="229" t="s">
        <v>586</v>
      </c>
      <c r="K41" s="229" t="s">
        <v>586</v>
      </c>
      <c r="L41" s="229" t="s">
        <v>586</v>
      </c>
      <c r="M41" s="229" t="s">
        <v>586</v>
      </c>
      <c r="N41" s="229" t="s">
        <v>586</v>
      </c>
      <c r="O41" s="229" t="s">
        <v>586</v>
      </c>
      <c r="P41" s="229" t="s">
        <v>586</v>
      </c>
      <c r="Q41" s="229" t="s">
        <v>586</v>
      </c>
      <c r="R41" s="229" t="s">
        <v>586</v>
      </c>
      <c r="S41" s="229" t="s">
        <v>586</v>
      </c>
      <c r="T41" s="229" t="s">
        <v>586</v>
      </c>
      <c r="U41" s="229" t="s">
        <v>586</v>
      </c>
      <c r="V41" s="229" t="s">
        <v>586</v>
      </c>
      <c r="W41" s="229" t="s">
        <v>586</v>
      </c>
      <c r="X41" s="229" t="s">
        <v>586</v>
      </c>
    </row>
    <row r="42" spans="1:24" ht="63">
      <c r="A42" s="29" t="s">
        <v>754</v>
      </c>
      <c r="B42" s="168" t="s">
        <v>701</v>
      </c>
      <c r="C42" s="52" t="s">
        <v>782</v>
      </c>
      <c r="D42" s="229" t="s">
        <v>586</v>
      </c>
      <c r="E42" s="229" t="s">
        <v>586</v>
      </c>
      <c r="F42" s="229" t="s">
        <v>586</v>
      </c>
      <c r="G42" s="229" t="s">
        <v>586</v>
      </c>
      <c r="H42" s="229" t="s">
        <v>586</v>
      </c>
      <c r="I42" s="229" t="s">
        <v>586</v>
      </c>
      <c r="J42" s="229" t="s">
        <v>586</v>
      </c>
      <c r="K42" s="229" t="s">
        <v>586</v>
      </c>
      <c r="L42" s="229" t="s">
        <v>586</v>
      </c>
      <c r="M42" s="229" t="s">
        <v>586</v>
      </c>
      <c r="N42" s="229" t="s">
        <v>586</v>
      </c>
      <c r="O42" s="229" t="s">
        <v>586</v>
      </c>
      <c r="P42" s="229" t="s">
        <v>586</v>
      </c>
      <c r="Q42" s="229" t="s">
        <v>586</v>
      </c>
      <c r="R42" s="229" t="s">
        <v>586</v>
      </c>
      <c r="S42" s="229" t="s">
        <v>586</v>
      </c>
      <c r="T42" s="229" t="s">
        <v>586</v>
      </c>
      <c r="U42" s="229" t="s">
        <v>586</v>
      </c>
      <c r="V42" s="229" t="s">
        <v>586</v>
      </c>
      <c r="W42" s="229" t="s">
        <v>586</v>
      </c>
      <c r="X42" s="229" t="s">
        <v>586</v>
      </c>
    </row>
    <row r="43" spans="1:24" ht="78.75">
      <c r="A43" s="29" t="s">
        <v>755</v>
      </c>
      <c r="B43" s="168" t="s">
        <v>702</v>
      </c>
      <c r="C43" s="52" t="s">
        <v>783</v>
      </c>
      <c r="D43" s="229" t="s">
        <v>586</v>
      </c>
      <c r="E43" s="229" t="s">
        <v>586</v>
      </c>
      <c r="F43" s="229" t="s">
        <v>586</v>
      </c>
      <c r="G43" s="229" t="s">
        <v>586</v>
      </c>
      <c r="H43" s="229" t="s">
        <v>586</v>
      </c>
      <c r="I43" s="229" t="s">
        <v>586</v>
      </c>
      <c r="J43" s="229" t="s">
        <v>586</v>
      </c>
      <c r="K43" s="229" t="s">
        <v>586</v>
      </c>
      <c r="L43" s="229" t="s">
        <v>586</v>
      </c>
      <c r="M43" s="229" t="s">
        <v>586</v>
      </c>
      <c r="N43" s="229" t="s">
        <v>586</v>
      </c>
      <c r="O43" s="229" t="s">
        <v>586</v>
      </c>
      <c r="P43" s="229" t="s">
        <v>586</v>
      </c>
      <c r="Q43" s="229" t="s">
        <v>586</v>
      </c>
      <c r="R43" s="229" t="s">
        <v>586</v>
      </c>
      <c r="S43" s="229" t="s">
        <v>586</v>
      </c>
      <c r="T43" s="229" t="s">
        <v>586</v>
      </c>
      <c r="U43" s="229" t="s">
        <v>586</v>
      </c>
      <c r="V43" s="229" t="s">
        <v>586</v>
      </c>
      <c r="W43" s="229" t="s">
        <v>586</v>
      </c>
      <c r="X43" s="229" t="s">
        <v>586</v>
      </c>
    </row>
    <row r="44" spans="1:24" ht="15.75">
      <c r="A44" s="174"/>
      <c r="B44" s="276" t="s">
        <v>658</v>
      </c>
      <c r="C44" s="229" t="s">
        <v>586</v>
      </c>
      <c r="D44" s="229" t="s">
        <v>586</v>
      </c>
      <c r="E44" s="229" t="s">
        <v>586</v>
      </c>
      <c r="F44" s="229" t="s">
        <v>586</v>
      </c>
      <c r="G44" s="229" t="s">
        <v>586</v>
      </c>
      <c r="H44" s="229" t="s">
        <v>586</v>
      </c>
      <c r="I44" s="229" t="s">
        <v>586</v>
      </c>
      <c r="J44" s="229" t="s">
        <v>586</v>
      </c>
      <c r="K44" s="229" t="s">
        <v>586</v>
      </c>
      <c r="L44" s="229" t="s">
        <v>586</v>
      </c>
      <c r="M44" s="229" t="s">
        <v>586</v>
      </c>
      <c r="N44" s="229" t="s">
        <v>586</v>
      </c>
      <c r="O44" s="229" t="s">
        <v>586</v>
      </c>
      <c r="P44" s="229" t="s">
        <v>586</v>
      </c>
      <c r="Q44" s="229" t="s">
        <v>586</v>
      </c>
      <c r="R44" s="229" t="s">
        <v>586</v>
      </c>
      <c r="S44" s="229" t="s">
        <v>586</v>
      </c>
      <c r="T44" s="229" t="s">
        <v>586</v>
      </c>
      <c r="U44" s="229" t="s">
        <v>586</v>
      </c>
      <c r="V44" s="229" t="s">
        <v>586</v>
      </c>
      <c r="W44" s="229" t="s">
        <v>586</v>
      </c>
      <c r="X44" s="229" t="s">
        <v>586</v>
      </c>
    </row>
    <row r="45" spans="1:24" ht="78.75">
      <c r="A45" s="176" t="s">
        <v>504</v>
      </c>
      <c r="B45" s="177" t="s">
        <v>681</v>
      </c>
      <c r="C45" s="229" t="s">
        <v>586</v>
      </c>
      <c r="D45" s="229" t="s">
        <v>586</v>
      </c>
      <c r="E45" s="229" t="s">
        <v>586</v>
      </c>
      <c r="F45" s="229" t="s">
        <v>586</v>
      </c>
      <c r="G45" s="229" t="s">
        <v>586</v>
      </c>
      <c r="H45" s="229" t="s">
        <v>586</v>
      </c>
      <c r="I45" s="229" t="s">
        <v>586</v>
      </c>
      <c r="J45" s="229" t="s">
        <v>586</v>
      </c>
      <c r="K45" s="229" t="s">
        <v>586</v>
      </c>
      <c r="L45" s="229" t="s">
        <v>586</v>
      </c>
      <c r="M45" s="229" t="s">
        <v>586</v>
      </c>
      <c r="N45" s="229" t="s">
        <v>586</v>
      </c>
      <c r="O45" s="229" t="s">
        <v>586</v>
      </c>
      <c r="P45" s="229" t="s">
        <v>586</v>
      </c>
      <c r="Q45" s="229" t="s">
        <v>586</v>
      </c>
      <c r="R45" s="229" t="s">
        <v>586</v>
      </c>
      <c r="S45" s="229" t="s">
        <v>586</v>
      </c>
      <c r="T45" s="229" t="s">
        <v>586</v>
      </c>
      <c r="U45" s="229" t="s">
        <v>586</v>
      </c>
      <c r="V45" s="229" t="s">
        <v>586</v>
      </c>
      <c r="W45" s="229" t="s">
        <v>586</v>
      </c>
      <c r="X45" s="229" t="s">
        <v>586</v>
      </c>
    </row>
    <row r="46" spans="1:24" ht="141.75">
      <c r="A46" s="176" t="s">
        <v>509</v>
      </c>
      <c r="B46" s="177" t="s">
        <v>686</v>
      </c>
      <c r="C46" s="229" t="s">
        <v>586</v>
      </c>
      <c r="D46" s="229" t="s">
        <v>586</v>
      </c>
      <c r="E46" s="229" t="s">
        <v>586</v>
      </c>
      <c r="F46" s="229" t="s">
        <v>586</v>
      </c>
      <c r="G46" s="229" t="s">
        <v>586</v>
      </c>
      <c r="H46" s="229" t="s">
        <v>586</v>
      </c>
      <c r="I46" s="229" t="s">
        <v>586</v>
      </c>
      <c r="J46" s="229" t="s">
        <v>586</v>
      </c>
      <c r="K46" s="229" t="s">
        <v>586</v>
      </c>
      <c r="L46" s="229" t="s">
        <v>586</v>
      </c>
      <c r="M46" s="229" t="s">
        <v>586</v>
      </c>
      <c r="N46" s="229" t="s">
        <v>586</v>
      </c>
      <c r="O46" s="229" t="s">
        <v>586</v>
      </c>
      <c r="P46" s="229" t="s">
        <v>586</v>
      </c>
      <c r="Q46" s="229" t="s">
        <v>586</v>
      </c>
      <c r="R46" s="229" t="s">
        <v>586</v>
      </c>
      <c r="S46" s="229" t="s">
        <v>586</v>
      </c>
      <c r="T46" s="229" t="s">
        <v>586</v>
      </c>
      <c r="U46" s="229" t="s">
        <v>586</v>
      </c>
      <c r="V46" s="229" t="s">
        <v>586</v>
      </c>
      <c r="W46" s="229" t="s">
        <v>586</v>
      </c>
      <c r="X46" s="229" t="s">
        <v>586</v>
      </c>
    </row>
    <row r="47" spans="1:24" ht="126">
      <c r="A47" s="176" t="s">
        <v>557</v>
      </c>
      <c r="B47" s="177" t="s">
        <v>687</v>
      </c>
      <c r="C47" s="229" t="s">
        <v>586</v>
      </c>
      <c r="D47" s="229" t="s">
        <v>586</v>
      </c>
      <c r="E47" s="229" t="s">
        <v>586</v>
      </c>
      <c r="F47" s="229" t="s">
        <v>586</v>
      </c>
      <c r="G47" s="229" t="s">
        <v>586</v>
      </c>
      <c r="H47" s="229" t="s">
        <v>586</v>
      </c>
      <c r="I47" s="229" t="s">
        <v>586</v>
      </c>
      <c r="J47" s="229" t="s">
        <v>586</v>
      </c>
      <c r="K47" s="229" t="s">
        <v>586</v>
      </c>
      <c r="L47" s="229" t="s">
        <v>586</v>
      </c>
      <c r="M47" s="229" t="s">
        <v>586</v>
      </c>
      <c r="N47" s="229" t="s">
        <v>586</v>
      </c>
      <c r="O47" s="229" t="s">
        <v>586</v>
      </c>
      <c r="P47" s="229" t="s">
        <v>586</v>
      </c>
      <c r="Q47" s="229" t="s">
        <v>586</v>
      </c>
      <c r="R47" s="229" t="s">
        <v>586</v>
      </c>
      <c r="S47" s="229" t="s">
        <v>586</v>
      </c>
      <c r="T47" s="229" t="s">
        <v>586</v>
      </c>
      <c r="U47" s="229" t="s">
        <v>586</v>
      </c>
      <c r="V47" s="229" t="s">
        <v>586</v>
      </c>
      <c r="W47" s="229" t="s">
        <v>586</v>
      </c>
      <c r="X47" s="229" t="s">
        <v>586</v>
      </c>
    </row>
    <row r="48" spans="1:24" ht="94.5">
      <c r="A48" s="190" t="s">
        <v>777</v>
      </c>
      <c r="B48" s="275" t="s">
        <v>720</v>
      </c>
      <c r="C48" s="52" t="s">
        <v>784</v>
      </c>
      <c r="D48" s="229" t="s">
        <v>586</v>
      </c>
      <c r="E48" s="229" t="s">
        <v>586</v>
      </c>
      <c r="F48" s="229" t="s">
        <v>586</v>
      </c>
      <c r="G48" s="229" t="s">
        <v>586</v>
      </c>
      <c r="H48" s="229" t="s">
        <v>586</v>
      </c>
      <c r="I48" s="229" t="s">
        <v>586</v>
      </c>
      <c r="J48" s="229" t="s">
        <v>586</v>
      </c>
      <c r="K48" s="229" t="s">
        <v>586</v>
      </c>
      <c r="L48" s="229" t="s">
        <v>586</v>
      </c>
      <c r="M48" s="229" t="s">
        <v>586</v>
      </c>
      <c r="N48" s="229" t="s">
        <v>586</v>
      </c>
      <c r="O48" s="229" t="s">
        <v>586</v>
      </c>
      <c r="P48" s="229" t="s">
        <v>586</v>
      </c>
      <c r="Q48" s="229" t="s">
        <v>586</v>
      </c>
      <c r="R48" s="229" t="s">
        <v>586</v>
      </c>
      <c r="S48" s="229" t="s">
        <v>586</v>
      </c>
      <c r="T48" s="229" t="s">
        <v>586</v>
      </c>
      <c r="U48" s="229" t="s">
        <v>586</v>
      </c>
      <c r="V48" s="229" t="s">
        <v>586</v>
      </c>
      <c r="W48" s="229" t="s">
        <v>586</v>
      </c>
      <c r="X48" s="229" t="s">
        <v>586</v>
      </c>
    </row>
    <row r="49" spans="1:24" ht="94.5">
      <c r="A49" s="176" t="s">
        <v>510</v>
      </c>
      <c r="B49" s="177" t="s">
        <v>682</v>
      </c>
      <c r="C49" s="229" t="s">
        <v>586</v>
      </c>
      <c r="D49" s="229" t="s">
        <v>586</v>
      </c>
      <c r="E49" s="229" t="s">
        <v>586</v>
      </c>
      <c r="F49" s="229" t="s">
        <v>586</v>
      </c>
      <c r="G49" s="229" t="s">
        <v>586</v>
      </c>
      <c r="H49" s="229" t="s">
        <v>586</v>
      </c>
      <c r="I49" s="229" t="s">
        <v>586</v>
      </c>
      <c r="J49" s="229" t="s">
        <v>586</v>
      </c>
      <c r="K49" s="229" t="s">
        <v>586</v>
      </c>
      <c r="L49" s="229" t="s">
        <v>586</v>
      </c>
      <c r="M49" s="229" t="s">
        <v>586</v>
      </c>
      <c r="N49" s="229" t="s">
        <v>586</v>
      </c>
      <c r="O49" s="229" t="s">
        <v>586</v>
      </c>
      <c r="P49" s="229" t="s">
        <v>586</v>
      </c>
      <c r="Q49" s="229" t="s">
        <v>586</v>
      </c>
      <c r="R49" s="229" t="s">
        <v>586</v>
      </c>
      <c r="S49" s="229" t="s">
        <v>586</v>
      </c>
      <c r="T49" s="229" t="s">
        <v>586</v>
      </c>
      <c r="U49" s="229" t="s">
        <v>586</v>
      </c>
      <c r="V49" s="229" t="s">
        <v>586</v>
      </c>
      <c r="W49" s="229" t="s">
        <v>586</v>
      </c>
      <c r="X49" s="229" t="s">
        <v>586</v>
      </c>
    </row>
    <row r="50" spans="1:24" ht="47.25">
      <c r="A50" s="176" t="s">
        <v>560</v>
      </c>
      <c r="B50" s="177" t="s">
        <v>683</v>
      </c>
      <c r="C50" s="229" t="s">
        <v>586</v>
      </c>
      <c r="D50" s="229" t="s">
        <v>586</v>
      </c>
      <c r="E50" s="229" t="s">
        <v>586</v>
      </c>
      <c r="F50" s="229" t="s">
        <v>586</v>
      </c>
      <c r="G50" s="229" t="s">
        <v>586</v>
      </c>
      <c r="H50" s="229" t="s">
        <v>586</v>
      </c>
      <c r="I50" s="229" t="s">
        <v>586</v>
      </c>
      <c r="J50" s="229" t="s">
        <v>586</v>
      </c>
      <c r="K50" s="229" t="s">
        <v>586</v>
      </c>
      <c r="L50" s="229" t="s">
        <v>586</v>
      </c>
      <c r="M50" s="229" t="s">
        <v>586</v>
      </c>
      <c r="N50" s="229" t="s">
        <v>586</v>
      </c>
      <c r="O50" s="229" t="s">
        <v>586</v>
      </c>
      <c r="P50" s="229" t="s">
        <v>586</v>
      </c>
      <c r="Q50" s="229" t="s">
        <v>586</v>
      </c>
      <c r="R50" s="229" t="s">
        <v>586</v>
      </c>
      <c r="S50" s="229" t="s">
        <v>586</v>
      </c>
      <c r="T50" s="229" t="s">
        <v>586</v>
      </c>
      <c r="U50" s="229" t="s">
        <v>586</v>
      </c>
      <c r="V50" s="229" t="s">
        <v>586</v>
      </c>
      <c r="W50" s="229" t="s">
        <v>586</v>
      </c>
      <c r="X50" s="229" t="s">
        <v>586</v>
      </c>
    </row>
    <row r="51" spans="1:24" ht="78.75">
      <c r="A51" s="29" t="s">
        <v>753</v>
      </c>
      <c r="B51" s="272" t="s">
        <v>703</v>
      </c>
      <c r="C51" s="52" t="s">
        <v>785</v>
      </c>
      <c r="D51" s="229" t="s">
        <v>586</v>
      </c>
      <c r="E51" s="229" t="s">
        <v>586</v>
      </c>
      <c r="F51" s="229" t="s">
        <v>586</v>
      </c>
      <c r="G51" s="229" t="s">
        <v>586</v>
      </c>
      <c r="H51" s="229" t="s">
        <v>586</v>
      </c>
      <c r="I51" s="229" t="s">
        <v>586</v>
      </c>
      <c r="J51" s="229" t="s">
        <v>586</v>
      </c>
      <c r="K51" s="229" t="s">
        <v>586</v>
      </c>
      <c r="L51" s="229" t="s">
        <v>586</v>
      </c>
      <c r="M51" s="229" t="s">
        <v>586</v>
      </c>
      <c r="N51" s="229" t="s">
        <v>586</v>
      </c>
      <c r="O51" s="229" t="s">
        <v>586</v>
      </c>
      <c r="P51" s="229" t="s">
        <v>586</v>
      </c>
      <c r="Q51" s="229" t="s">
        <v>586</v>
      </c>
      <c r="R51" s="229" t="s">
        <v>586</v>
      </c>
      <c r="S51" s="229" t="s">
        <v>586</v>
      </c>
      <c r="T51" s="229" t="s">
        <v>586</v>
      </c>
      <c r="U51" s="229" t="s">
        <v>586</v>
      </c>
      <c r="V51" s="229" t="s">
        <v>586</v>
      </c>
      <c r="W51" s="229" t="s">
        <v>586</v>
      </c>
      <c r="X51" s="229" t="s">
        <v>586</v>
      </c>
    </row>
    <row r="52" spans="1:24" ht="94.5">
      <c r="A52" s="29" t="s">
        <v>754</v>
      </c>
      <c r="B52" s="277" t="s">
        <v>705</v>
      </c>
      <c r="C52" s="52" t="s">
        <v>786</v>
      </c>
      <c r="D52" s="229" t="s">
        <v>586</v>
      </c>
      <c r="E52" s="229" t="s">
        <v>586</v>
      </c>
      <c r="F52" s="229" t="s">
        <v>586</v>
      </c>
      <c r="G52" s="229" t="s">
        <v>586</v>
      </c>
      <c r="H52" s="229" t="s">
        <v>586</v>
      </c>
      <c r="I52" s="229" t="s">
        <v>586</v>
      </c>
      <c r="J52" s="229" t="s">
        <v>586</v>
      </c>
      <c r="K52" s="229" t="s">
        <v>586</v>
      </c>
      <c r="L52" s="229" t="s">
        <v>586</v>
      </c>
      <c r="M52" s="229" t="s">
        <v>586</v>
      </c>
      <c r="N52" s="229" t="s">
        <v>586</v>
      </c>
      <c r="O52" s="229" t="s">
        <v>586</v>
      </c>
      <c r="P52" s="229" t="s">
        <v>586</v>
      </c>
      <c r="Q52" s="229" t="s">
        <v>586</v>
      </c>
      <c r="R52" s="229" t="s">
        <v>586</v>
      </c>
      <c r="S52" s="229" t="s">
        <v>586</v>
      </c>
      <c r="T52" s="229" t="s">
        <v>586</v>
      </c>
      <c r="U52" s="229" t="s">
        <v>586</v>
      </c>
      <c r="V52" s="229" t="s">
        <v>586</v>
      </c>
      <c r="W52" s="229" t="s">
        <v>586</v>
      </c>
      <c r="X52" s="229" t="s">
        <v>586</v>
      </c>
    </row>
    <row r="53" spans="1:24" ht="94.5">
      <c r="A53" s="29" t="s">
        <v>755</v>
      </c>
      <c r="B53" s="277" t="s">
        <v>704</v>
      </c>
      <c r="C53" s="52" t="s">
        <v>787</v>
      </c>
      <c r="D53" s="229" t="s">
        <v>586</v>
      </c>
      <c r="E53" s="229" t="s">
        <v>586</v>
      </c>
      <c r="F53" s="229" t="s">
        <v>586</v>
      </c>
      <c r="G53" s="229" t="s">
        <v>586</v>
      </c>
      <c r="H53" s="229" t="s">
        <v>586</v>
      </c>
      <c r="I53" s="229" t="s">
        <v>586</v>
      </c>
      <c r="J53" s="229" t="s">
        <v>586</v>
      </c>
      <c r="K53" s="229" t="s">
        <v>586</v>
      </c>
      <c r="L53" s="229" t="s">
        <v>586</v>
      </c>
      <c r="M53" s="229" t="s">
        <v>586</v>
      </c>
      <c r="N53" s="229" t="s">
        <v>586</v>
      </c>
      <c r="O53" s="229" t="s">
        <v>586</v>
      </c>
      <c r="P53" s="229" t="s">
        <v>586</v>
      </c>
      <c r="Q53" s="229" t="s">
        <v>586</v>
      </c>
      <c r="R53" s="229" t="s">
        <v>586</v>
      </c>
      <c r="S53" s="229" t="s">
        <v>586</v>
      </c>
      <c r="T53" s="229" t="s">
        <v>586</v>
      </c>
      <c r="U53" s="229" t="s">
        <v>586</v>
      </c>
      <c r="V53" s="229" t="s">
        <v>586</v>
      </c>
      <c r="W53" s="229" t="s">
        <v>586</v>
      </c>
      <c r="X53" s="229" t="s">
        <v>586</v>
      </c>
    </row>
    <row r="54" spans="1:24" ht="78.75">
      <c r="A54" s="29" t="s">
        <v>756</v>
      </c>
      <c r="B54" s="272" t="s">
        <v>706</v>
      </c>
      <c r="C54" s="52" t="s">
        <v>788</v>
      </c>
      <c r="D54" s="229" t="s">
        <v>586</v>
      </c>
      <c r="E54" s="229" t="s">
        <v>586</v>
      </c>
      <c r="F54" s="229" t="s">
        <v>586</v>
      </c>
      <c r="G54" s="229" t="s">
        <v>586</v>
      </c>
      <c r="H54" s="229" t="s">
        <v>586</v>
      </c>
      <c r="I54" s="229" t="s">
        <v>586</v>
      </c>
      <c r="J54" s="229" t="s">
        <v>586</v>
      </c>
      <c r="K54" s="229" t="s">
        <v>586</v>
      </c>
      <c r="L54" s="229" t="s">
        <v>586</v>
      </c>
      <c r="M54" s="229" t="s">
        <v>586</v>
      </c>
      <c r="N54" s="229" t="s">
        <v>586</v>
      </c>
      <c r="O54" s="229" t="s">
        <v>586</v>
      </c>
      <c r="P54" s="229" t="s">
        <v>586</v>
      </c>
      <c r="Q54" s="229" t="s">
        <v>586</v>
      </c>
      <c r="R54" s="229" t="s">
        <v>586</v>
      </c>
      <c r="S54" s="229" t="s">
        <v>586</v>
      </c>
      <c r="T54" s="229" t="s">
        <v>586</v>
      </c>
      <c r="U54" s="229" t="s">
        <v>586</v>
      </c>
      <c r="V54" s="229" t="s">
        <v>586</v>
      </c>
      <c r="W54" s="229" t="s">
        <v>586</v>
      </c>
      <c r="X54" s="229" t="s">
        <v>586</v>
      </c>
    </row>
    <row r="55" spans="1:24" ht="15.75">
      <c r="A55" s="174"/>
      <c r="B55" s="191" t="s">
        <v>663</v>
      </c>
      <c r="C55" s="229" t="s">
        <v>586</v>
      </c>
      <c r="D55" s="229" t="s">
        <v>586</v>
      </c>
      <c r="E55" s="229" t="s">
        <v>586</v>
      </c>
      <c r="F55" s="229" t="s">
        <v>586</v>
      </c>
      <c r="G55" s="229" t="s">
        <v>586</v>
      </c>
      <c r="H55" s="229" t="s">
        <v>586</v>
      </c>
      <c r="I55" s="229" t="s">
        <v>586</v>
      </c>
      <c r="J55" s="229" t="s">
        <v>586</v>
      </c>
      <c r="K55" s="229" t="s">
        <v>586</v>
      </c>
      <c r="L55" s="229" t="s">
        <v>586</v>
      </c>
      <c r="M55" s="229" t="s">
        <v>586</v>
      </c>
      <c r="N55" s="229" t="s">
        <v>586</v>
      </c>
      <c r="O55" s="229" t="s">
        <v>586</v>
      </c>
      <c r="P55" s="229" t="s">
        <v>586</v>
      </c>
      <c r="Q55" s="229" t="s">
        <v>586</v>
      </c>
      <c r="R55" s="229" t="s">
        <v>586</v>
      </c>
      <c r="S55" s="229" t="s">
        <v>586</v>
      </c>
      <c r="T55" s="229" t="s">
        <v>586</v>
      </c>
      <c r="U55" s="229" t="s">
        <v>586</v>
      </c>
      <c r="V55" s="229" t="s">
        <v>586</v>
      </c>
      <c r="W55" s="229" t="s">
        <v>586</v>
      </c>
      <c r="X55" s="229" t="s">
        <v>586</v>
      </c>
    </row>
    <row r="56" spans="1:24" ht="78.75">
      <c r="A56" s="176" t="s">
        <v>504</v>
      </c>
      <c r="B56" s="177" t="s">
        <v>681</v>
      </c>
      <c r="C56" s="229" t="s">
        <v>586</v>
      </c>
      <c r="D56" s="229" t="s">
        <v>586</v>
      </c>
      <c r="E56" s="229" t="s">
        <v>586</v>
      </c>
      <c r="F56" s="229" t="s">
        <v>586</v>
      </c>
      <c r="G56" s="229" t="s">
        <v>586</v>
      </c>
      <c r="H56" s="229" t="s">
        <v>586</v>
      </c>
      <c r="I56" s="229" t="s">
        <v>586</v>
      </c>
      <c r="J56" s="229" t="s">
        <v>586</v>
      </c>
      <c r="K56" s="229" t="s">
        <v>586</v>
      </c>
      <c r="L56" s="229" t="s">
        <v>586</v>
      </c>
      <c r="M56" s="229" t="s">
        <v>586</v>
      </c>
      <c r="N56" s="229" t="s">
        <v>586</v>
      </c>
      <c r="O56" s="229" t="s">
        <v>586</v>
      </c>
      <c r="P56" s="229" t="s">
        <v>586</v>
      </c>
      <c r="Q56" s="229" t="s">
        <v>586</v>
      </c>
      <c r="R56" s="229" t="s">
        <v>586</v>
      </c>
      <c r="S56" s="229" t="s">
        <v>586</v>
      </c>
      <c r="T56" s="229" t="s">
        <v>586</v>
      </c>
      <c r="U56" s="229" t="s">
        <v>586</v>
      </c>
      <c r="V56" s="229" t="s">
        <v>586</v>
      </c>
      <c r="W56" s="229" t="s">
        <v>586</v>
      </c>
      <c r="X56" s="229" t="s">
        <v>586</v>
      </c>
    </row>
    <row r="57" spans="1:24" ht="94.5">
      <c r="A57" s="176" t="s">
        <v>510</v>
      </c>
      <c r="B57" s="177" t="s">
        <v>682</v>
      </c>
      <c r="C57" s="229" t="s">
        <v>586</v>
      </c>
      <c r="D57" s="229" t="s">
        <v>586</v>
      </c>
      <c r="E57" s="229" t="s">
        <v>586</v>
      </c>
      <c r="F57" s="229" t="s">
        <v>586</v>
      </c>
      <c r="G57" s="229" t="s">
        <v>586</v>
      </c>
      <c r="H57" s="229" t="s">
        <v>586</v>
      </c>
      <c r="I57" s="229" t="s">
        <v>586</v>
      </c>
      <c r="J57" s="229" t="s">
        <v>586</v>
      </c>
      <c r="K57" s="229" t="s">
        <v>586</v>
      </c>
      <c r="L57" s="229" t="s">
        <v>586</v>
      </c>
      <c r="M57" s="229" t="s">
        <v>586</v>
      </c>
      <c r="N57" s="229" t="s">
        <v>586</v>
      </c>
      <c r="O57" s="229" t="s">
        <v>586</v>
      </c>
      <c r="P57" s="229" t="s">
        <v>586</v>
      </c>
      <c r="Q57" s="229" t="s">
        <v>586</v>
      </c>
      <c r="R57" s="229" t="s">
        <v>586</v>
      </c>
      <c r="S57" s="229" t="s">
        <v>586</v>
      </c>
      <c r="T57" s="229" t="s">
        <v>586</v>
      </c>
      <c r="U57" s="229" t="s">
        <v>586</v>
      </c>
      <c r="V57" s="229" t="s">
        <v>586</v>
      </c>
      <c r="W57" s="229" t="s">
        <v>586</v>
      </c>
      <c r="X57" s="229" t="s">
        <v>586</v>
      </c>
    </row>
    <row r="58" spans="1:24" ht="47.25">
      <c r="A58" s="176" t="s">
        <v>560</v>
      </c>
      <c r="B58" s="177" t="s">
        <v>683</v>
      </c>
      <c r="C58" s="229" t="s">
        <v>586</v>
      </c>
      <c r="D58" s="229" t="s">
        <v>586</v>
      </c>
      <c r="E58" s="229" t="s">
        <v>586</v>
      </c>
      <c r="F58" s="229" t="s">
        <v>586</v>
      </c>
      <c r="G58" s="229" t="s">
        <v>586</v>
      </c>
      <c r="H58" s="229" t="s">
        <v>586</v>
      </c>
      <c r="I58" s="229" t="s">
        <v>586</v>
      </c>
      <c r="J58" s="229" t="s">
        <v>586</v>
      </c>
      <c r="K58" s="229" t="s">
        <v>586</v>
      </c>
      <c r="L58" s="229" t="s">
        <v>586</v>
      </c>
      <c r="M58" s="229" t="s">
        <v>586</v>
      </c>
      <c r="N58" s="229" t="s">
        <v>586</v>
      </c>
      <c r="O58" s="229" t="s">
        <v>586</v>
      </c>
      <c r="P58" s="229" t="s">
        <v>586</v>
      </c>
      <c r="Q58" s="229" t="s">
        <v>586</v>
      </c>
      <c r="R58" s="229" t="s">
        <v>586</v>
      </c>
      <c r="S58" s="229" t="s">
        <v>586</v>
      </c>
      <c r="T58" s="229" t="s">
        <v>586</v>
      </c>
      <c r="U58" s="229" t="s">
        <v>586</v>
      </c>
      <c r="V58" s="229" t="s">
        <v>586</v>
      </c>
      <c r="W58" s="229" t="s">
        <v>586</v>
      </c>
      <c r="X58" s="229" t="s">
        <v>586</v>
      </c>
    </row>
    <row r="59" spans="1:24" ht="78.75">
      <c r="A59" s="29" t="s">
        <v>753</v>
      </c>
      <c r="B59" s="186" t="s">
        <v>707</v>
      </c>
      <c r="C59" s="52" t="s">
        <v>789</v>
      </c>
      <c r="D59" s="229" t="s">
        <v>586</v>
      </c>
      <c r="E59" s="229" t="s">
        <v>586</v>
      </c>
      <c r="F59" s="229" t="s">
        <v>586</v>
      </c>
      <c r="G59" s="229" t="s">
        <v>586</v>
      </c>
      <c r="H59" s="229" t="s">
        <v>586</v>
      </c>
      <c r="I59" s="229" t="s">
        <v>586</v>
      </c>
      <c r="J59" s="229" t="s">
        <v>586</v>
      </c>
      <c r="K59" s="229" t="s">
        <v>586</v>
      </c>
      <c r="L59" s="229" t="s">
        <v>586</v>
      </c>
      <c r="M59" s="229" t="s">
        <v>586</v>
      </c>
      <c r="N59" s="229" t="s">
        <v>586</v>
      </c>
      <c r="O59" s="229" t="s">
        <v>586</v>
      </c>
      <c r="P59" s="229" t="s">
        <v>586</v>
      </c>
      <c r="Q59" s="229" t="s">
        <v>586</v>
      </c>
      <c r="R59" s="229" t="s">
        <v>586</v>
      </c>
      <c r="S59" s="229" t="s">
        <v>586</v>
      </c>
      <c r="T59" s="229" t="s">
        <v>586</v>
      </c>
      <c r="U59" s="229" t="s">
        <v>586</v>
      </c>
      <c r="V59" s="229" t="s">
        <v>586</v>
      </c>
      <c r="W59" s="229" t="s">
        <v>586</v>
      </c>
      <c r="X59" s="229" t="s">
        <v>586</v>
      </c>
    </row>
    <row r="60" spans="1:24" ht="63">
      <c r="A60" s="29" t="s">
        <v>754</v>
      </c>
      <c r="B60" s="186" t="s">
        <v>708</v>
      </c>
      <c r="C60" s="52" t="s">
        <v>790</v>
      </c>
      <c r="D60" s="229" t="s">
        <v>586</v>
      </c>
      <c r="E60" s="229" t="s">
        <v>586</v>
      </c>
      <c r="F60" s="229" t="s">
        <v>586</v>
      </c>
      <c r="G60" s="229" t="s">
        <v>586</v>
      </c>
      <c r="H60" s="229" t="s">
        <v>586</v>
      </c>
      <c r="I60" s="229" t="s">
        <v>586</v>
      </c>
      <c r="J60" s="229" t="s">
        <v>586</v>
      </c>
      <c r="K60" s="229" t="s">
        <v>586</v>
      </c>
      <c r="L60" s="229" t="s">
        <v>586</v>
      </c>
      <c r="M60" s="229" t="s">
        <v>586</v>
      </c>
      <c r="N60" s="229" t="s">
        <v>586</v>
      </c>
      <c r="O60" s="229" t="s">
        <v>586</v>
      </c>
      <c r="P60" s="229" t="s">
        <v>586</v>
      </c>
      <c r="Q60" s="229" t="s">
        <v>586</v>
      </c>
      <c r="R60" s="229" t="s">
        <v>586</v>
      </c>
      <c r="S60" s="229" t="s">
        <v>586</v>
      </c>
      <c r="T60" s="229" t="s">
        <v>586</v>
      </c>
      <c r="U60" s="229" t="s">
        <v>586</v>
      </c>
      <c r="V60" s="229" t="s">
        <v>586</v>
      </c>
      <c r="W60" s="229" t="s">
        <v>586</v>
      </c>
      <c r="X60" s="229" t="s">
        <v>586</v>
      </c>
    </row>
    <row r="61" spans="1:24" ht="78.75">
      <c r="A61" s="176" t="s">
        <v>511</v>
      </c>
      <c r="B61" s="177" t="s">
        <v>685</v>
      </c>
      <c r="C61" s="229" t="s">
        <v>586</v>
      </c>
      <c r="D61" s="229" t="s">
        <v>586</v>
      </c>
      <c r="E61" s="229" t="s">
        <v>586</v>
      </c>
      <c r="F61" s="229" t="s">
        <v>586</v>
      </c>
      <c r="G61" s="229" t="s">
        <v>586</v>
      </c>
      <c r="H61" s="229" t="s">
        <v>586</v>
      </c>
      <c r="I61" s="229" t="s">
        <v>586</v>
      </c>
      <c r="J61" s="229" t="s">
        <v>586</v>
      </c>
      <c r="K61" s="229" t="s">
        <v>586</v>
      </c>
      <c r="L61" s="229" t="s">
        <v>586</v>
      </c>
      <c r="M61" s="229" t="s">
        <v>586</v>
      </c>
      <c r="N61" s="229" t="s">
        <v>586</v>
      </c>
      <c r="O61" s="229" t="s">
        <v>586</v>
      </c>
      <c r="P61" s="229" t="s">
        <v>586</v>
      </c>
      <c r="Q61" s="229" t="s">
        <v>586</v>
      </c>
      <c r="R61" s="229" t="s">
        <v>586</v>
      </c>
      <c r="S61" s="229" t="s">
        <v>586</v>
      </c>
      <c r="T61" s="229" t="s">
        <v>586</v>
      </c>
      <c r="U61" s="229" t="s">
        <v>586</v>
      </c>
      <c r="V61" s="229" t="s">
        <v>586</v>
      </c>
      <c r="W61" s="229" t="s">
        <v>586</v>
      </c>
      <c r="X61" s="229" t="s">
        <v>586</v>
      </c>
    </row>
    <row r="62" spans="1:24" ht="78.75">
      <c r="A62" s="176" t="s">
        <v>567</v>
      </c>
      <c r="B62" s="177" t="s">
        <v>684</v>
      </c>
      <c r="C62" s="229" t="s">
        <v>586</v>
      </c>
      <c r="D62" s="229" t="s">
        <v>586</v>
      </c>
      <c r="E62" s="229" t="s">
        <v>586</v>
      </c>
      <c r="F62" s="229" t="s">
        <v>586</v>
      </c>
      <c r="G62" s="229" t="s">
        <v>586</v>
      </c>
      <c r="H62" s="229" t="s">
        <v>586</v>
      </c>
      <c r="I62" s="229" t="s">
        <v>586</v>
      </c>
      <c r="J62" s="229" t="s">
        <v>586</v>
      </c>
      <c r="K62" s="229" t="s">
        <v>586</v>
      </c>
      <c r="L62" s="229" t="s">
        <v>586</v>
      </c>
      <c r="M62" s="229" t="s">
        <v>586</v>
      </c>
      <c r="N62" s="229" t="s">
        <v>586</v>
      </c>
      <c r="O62" s="229" t="s">
        <v>586</v>
      </c>
      <c r="P62" s="229" t="s">
        <v>586</v>
      </c>
      <c r="Q62" s="229" t="s">
        <v>586</v>
      </c>
      <c r="R62" s="229" t="s">
        <v>586</v>
      </c>
      <c r="S62" s="229" t="s">
        <v>586</v>
      </c>
      <c r="T62" s="229" t="s">
        <v>586</v>
      </c>
      <c r="U62" s="229" t="s">
        <v>586</v>
      </c>
      <c r="V62" s="229" t="s">
        <v>586</v>
      </c>
      <c r="W62" s="229" t="s">
        <v>586</v>
      </c>
      <c r="X62" s="229" t="s">
        <v>586</v>
      </c>
    </row>
    <row r="63" spans="1:24" ht="94.5">
      <c r="A63" s="29" t="s">
        <v>776</v>
      </c>
      <c r="B63" s="186" t="s">
        <v>709</v>
      </c>
      <c r="C63" s="52" t="s">
        <v>790</v>
      </c>
      <c r="D63" s="229" t="s">
        <v>586</v>
      </c>
      <c r="E63" s="229" t="s">
        <v>586</v>
      </c>
      <c r="F63" s="229" t="s">
        <v>586</v>
      </c>
      <c r="G63" s="229" t="s">
        <v>586</v>
      </c>
      <c r="H63" s="229" t="s">
        <v>586</v>
      </c>
      <c r="I63" s="229" t="s">
        <v>586</v>
      </c>
      <c r="J63" s="229" t="s">
        <v>586</v>
      </c>
      <c r="K63" s="229" t="s">
        <v>586</v>
      </c>
      <c r="L63" s="229" t="s">
        <v>586</v>
      </c>
      <c r="M63" s="229" t="s">
        <v>586</v>
      </c>
      <c r="N63" s="229" t="s">
        <v>586</v>
      </c>
      <c r="O63" s="229" t="s">
        <v>586</v>
      </c>
      <c r="P63" s="229" t="s">
        <v>586</v>
      </c>
      <c r="Q63" s="229" t="s">
        <v>586</v>
      </c>
      <c r="R63" s="229" t="s">
        <v>586</v>
      </c>
      <c r="S63" s="229" t="s">
        <v>586</v>
      </c>
      <c r="T63" s="229" t="s">
        <v>586</v>
      </c>
      <c r="U63" s="229" t="s">
        <v>586</v>
      </c>
      <c r="V63" s="229" t="s">
        <v>586</v>
      </c>
      <c r="W63" s="229" t="s">
        <v>586</v>
      </c>
      <c r="X63" s="229" t="s">
        <v>586</v>
      </c>
    </row>
    <row r="64" spans="1:24" ht="15.75">
      <c r="A64" s="174"/>
      <c r="B64" s="278" t="s">
        <v>666</v>
      </c>
      <c r="C64" s="229" t="s">
        <v>586</v>
      </c>
      <c r="D64" s="229" t="s">
        <v>586</v>
      </c>
      <c r="E64" s="229" t="s">
        <v>586</v>
      </c>
      <c r="F64" s="229" t="s">
        <v>586</v>
      </c>
      <c r="G64" s="229" t="s">
        <v>586</v>
      </c>
      <c r="H64" s="229" t="s">
        <v>586</v>
      </c>
      <c r="I64" s="229" t="s">
        <v>586</v>
      </c>
      <c r="J64" s="229" t="s">
        <v>586</v>
      </c>
      <c r="K64" s="229" t="s">
        <v>586</v>
      </c>
      <c r="L64" s="229" t="s">
        <v>586</v>
      </c>
      <c r="M64" s="229" t="s">
        <v>586</v>
      </c>
      <c r="N64" s="229" t="s">
        <v>586</v>
      </c>
      <c r="O64" s="229" t="s">
        <v>586</v>
      </c>
      <c r="P64" s="229" t="s">
        <v>586</v>
      </c>
      <c r="Q64" s="229" t="s">
        <v>586</v>
      </c>
      <c r="R64" s="229" t="s">
        <v>586</v>
      </c>
      <c r="S64" s="229" t="s">
        <v>586</v>
      </c>
      <c r="T64" s="229" t="s">
        <v>586</v>
      </c>
      <c r="U64" s="229" t="s">
        <v>586</v>
      </c>
      <c r="V64" s="229" t="s">
        <v>586</v>
      </c>
      <c r="W64" s="229" t="s">
        <v>586</v>
      </c>
      <c r="X64" s="229" t="s">
        <v>586</v>
      </c>
    </row>
    <row r="65" spans="1:24" ht="78.75">
      <c r="A65" s="176" t="s">
        <v>504</v>
      </c>
      <c r="B65" s="177" t="s">
        <v>681</v>
      </c>
      <c r="C65" s="229" t="s">
        <v>586</v>
      </c>
      <c r="D65" s="229" t="s">
        <v>586</v>
      </c>
      <c r="E65" s="229" t="s">
        <v>586</v>
      </c>
      <c r="F65" s="229" t="s">
        <v>586</v>
      </c>
      <c r="G65" s="229" t="s">
        <v>586</v>
      </c>
      <c r="H65" s="229" t="s">
        <v>586</v>
      </c>
      <c r="I65" s="229" t="s">
        <v>586</v>
      </c>
      <c r="J65" s="229" t="s">
        <v>586</v>
      </c>
      <c r="K65" s="229" t="s">
        <v>586</v>
      </c>
      <c r="L65" s="229" t="s">
        <v>586</v>
      </c>
      <c r="M65" s="229" t="s">
        <v>586</v>
      </c>
      <c r="N65" s="229" t="s">
        <v>586</v>
      </c>
      <c r="O65" s="229" t="s">
        <v>586</v>
      </c>
      <c r="P65" s="229" t="s">
        <v>586</v>
      </c>
      <c r="Q65" s="229" t="s">
        <v>586</v>
      </c>
      <c r="R65" s="229" t="s">
        <v>586</v>
      </c>
      <c r="S65" s="229" t="s">
        <v>586</v>
      </c>
      <c r="T65" s="229" t="s">
        <v>586</v>
      </c>
      <c r="U65" s="229" t="s">
        <v>586</v>
      </c>
      <c r="V65" s="229" t="s">
        <v>586</v>
      </c>
      <c r="W65" s="229" t="s">
        <v>586</v>
      </c>
      <c r="X65" s="229" t="s">
        <v>586</v>
      </c>
    </row>
    <row r="66" spans="1:24" ht="141.75">
      <c r="A66" s="176" t="s">
        <v>509</v>
      </c>
      <c r="B66" s="177" t="s">
        <v>686</v>
      </c>
      <c r="C66" s="229" t="s">
        <v>586</v>
      </c>
      <c r="D66" s="229" t="s">
        <v>586</v>
      </c>
      <c r="E66" s="229" t="s">
        <v>586</v>
      </c>
      <c r="F66" s="229" t="s">
        <v>586</v>
      </c>
      <c r="G66" s="229" t="s">
        <v>586</v>
      </c>
      <c r="H66" s="229" t="s">
        <v>586</v>
      </c>
      <c r="I66" s="229" t="s">
        <v>586</v>
      </c>
      <c r="J66" s="229" t="s">
        <v>586</v>
      </c>
      <c r="K66" s="229" t="s">
        <v>586</v>
      </c>
      <c r="L66" s="229" t="s">
        <v>586</v>
      </c>
      <c r="M66" s="229" t="s">
        <v>586</v>
      </c>
      <c r="N66" s="229" t="s">
        <v>586</v>
      </c>
      <c r="O66" s="229" t="s">
        <v>586</v>
      </c>
      <c r="P66" s="229" t="s">
        <v>586</v>
      </c>
      <c r="Q66" s="229" t="s">
        <v>586</v>
      </c>
      <c r="R66" s="229" t="s">
        <v>586</v>
      </c>
      <c r="S66" s="229" t="s">
        <v>586</v>
      </c>
      <c r="T66" s="229" t="s">
        <v>586</v>
      </c>
      <c r="U66" s="229" t="s">
        <v>586</v>
      </c>
      <c r="V66" s="229" t="s">
        <v>586</v>
      </c>
      <c r="W66" s="229" t="s">
        <v>586</v>
      </c>
      <c r="X66" s="229" t="s">
        <v>586</v>
      </c>
    </row>
    <row r="67" spans="1:24" ht="126">
      <c r="A67" s="176" t="s">
        <v>557</v>
      </c>
      <c r="B67" s="177" t="s">
        <v>687</v>
      </c>
      <c r="C67" s="229" t="s">
        <v>586</v>
      </c>
      <c r="D67" s="229" t="s">
        <v>586</v>
      </c>
      <c r="E67" s="229" t="s">
        <v>586</v>
      </c>
      <c r="F67" s="229" t="s">
        <v>586</v>
      </c>
      <c r="G67" s="229" t="s">
        <v>586</v>
      </c>
      <c r="H67" s="229" t="s">
        <v>586</v>
      </c>
      <c r="I67" s="229" t="s">
        <v>586</v>
      </c>
      <c r="J67" s="229" t="s">
        <v>586</v>
      </c>
      <c r="K67" s="229" t="s">
        <v>586</v>
      </c>
      <c r="L67" s="229" t="s">
        <v>586</v>
      </c>
      <c r="M67" s="229" t="s">
        <v>586</v>
      </c>
      <c r="N67" s="229" t="s">
        <v>586</v>
      </c>
      <c r="O67" s="229" t="s">
        <v>586</v>
      </c>
      <c r="P67" s="229" t="s">
        <v>586</v>
      </c>
      <c r="Q67" s="229" t="s">
        <v>586</v>
      </c>
      <c r="R67" s="229" t="s">
        <v>586</v>
      </c>
      <c r="S67" s="229" t="s">
        <v>586</v>
      </c>
      <c r="T67" s="229" t="s">
        <v>586</v>
      </c>
      <c r="U67" s="229" t="s">
        <v>586</v>
      </c>
      <c r="V67" s="229" t="s">
        <v>586</v>
      </c>
      <c r="W67" s="229" t="s">
        <v>586</v>
      </c>
      <c r="X67" s="229" t="s">
        <v>586</v>
      </c>
    </row>
    <row r="68" spans="1:24" ht="94.5">
      <c r="A68" s="29" t="s">
        <v>777</v>
      </c>
      <c r="B68" s="277" t="s">
        <v>722</v>
      </c>
      <c r="C68" s="52" t="s">
        <v>791</v>
      </c>
      <c r="D68" s="229" t="s">
        <v>586</v>
      </c>
      <c r="E68" s="229" t="s">
        <v>586</v>
      </c>
      <c r="F68" s="229" t="s">
        <v>586</v>
      </c>
      <c r="G68" s="229" t="s">
        <v>586</v>
      </c>
      <c r="H68" s="229" t="s">
        <v>586</v>
      </c>
      <c r="I68" s="229" t="s">
        <v>586</v>
      </c>
      <c r="J68" s="229" t="s">
        <v>586</v>
      </c>
      <c r="K68" s="229" t="s">
        <v>586</v>
      </c>
      <c r="L68" s="229" t="s">
        <v>586</v>
      </c>
      <c r="M68" s="229" t="s">
        <v>586</v>
      </c>
      <c r="N68" s="229" t="s">
        <v>586</v>
      </c>
      <c r="O68" s="229" t="s">
        <v>586</v>
      </c>
      <c r="P68" s="229" t="s">
        <v>586</v>
      </c>
      <c r="Q68" s="229" t="s">
        <v>586</v>
      </c>
      <c r="R68" s="229" t="s">
        <v>586</v>
      </c>
      <c r="S68" s="229" t="s">
        <v>586</v>
      </c>
      <c r="T68" s="229" t="s">
        <v>586</v>
      </c>
      <c r="U68" s="229" t="s">
        <v>586</v>
      </c>
      <c r="V68" s="229" t="s">
        <v>586</v>
      </c>
      <c r="W68" s="229" t="s">
        <v>586</v>
      </c>
      <c r="X68" s="229" t="s">
        <v>586</v>
      </c>
    </row>
    <row r="69" spans="1:24" ht="173.25">
      <c r="A69" s="29" t="s">
        <v>778</v>
      </c>
      <c r="B69" s="277" t="s">
        <v>724</v>
      </c>
      <c r="C69" s="52" t="s">
        <v>792</v>
      </c>
      <c r="D69" s="229" t="s">
        <v>586</v>
      </c>
      <c r="E69" s="229" t="s">
        <v>586</v>
      </c>
      <c r="F69" s="229" t="s">
        <v>586</v>
      </c>
      <c r="G69" s="229" t="s">
        <v>586</v>
      </c>
      <c r="H69" s="229" t="s">
        <v>586</v>
      </c>
      <c r="I69" s="229" t="s">
        <v>586</v>
      </c>
      <c r="J69" s="229" t="s">
        <v>586</v>
      </c>
      <c r="K69" s="229" t="s">
        <v>586</v>
      </c>
      <c r="L69" s="229" t="s">
        <v>586</v>
      </c>
      <c r="M69" s="229" t="s">
        <v>586</v>
      </c>
      <c r="N69" s="229" t="s">
        <v>586</v>
      </c>
      <c r="O69" s="229" t="s">
        <v>586</v>
      </c>
      <c r="P69" s="229" t="s">
        <v>586</v>
      </c>
      <c r="Q69" s="229" t="s">
        <v>586</v>
      </c>
      <c r="R69" s="229" t="s">
        <v>586</v>
      </c>
      <c r="S69" s="229" t="s">
        <v>586</v>
      </c>
      <c r="T69" s="229" t="s">
        <v>586</v>
      </c>
      <c r="U69" s="229" t="s">
        <v>586</v>
      </c>
      <c r="V69" s="229" t="s">
        <v>586</v>
      </c>
      <c r="W69" s="229" t="s">
        <v>586</v>
      </c>
      <c r="X69" s="229" t="s">
        <v>586</v>
      </c>
    </row>
    <row r="70" spans="1:24" ht="126">
      <c r="A70" s="29" t="s">
        <v>797</v>
      </c>
      <c r="B70" s="277" t="s">
        <v>725</v>
      </c>
      <c r="C70" s="52" t="s">
        <v>793</v>
      </c>
      <c r="D70" s="229" t="s">
        <v>586</v>
      </c>
      <c r="E70" s="229" t="s">
        <v>586</v>
      </c>
      <c r="F70" s="229" t="s">
        <v>586</v>
      </c>
      <c r="G70" s="229" t="s">
        <v>586</v>
      </c>
      <c r="H70" s="229" t="s">
        <v>586</v>
      </c>
      <c r="I70" s="229" t="s">
        <v>586</v>
      </c>
      <c r="J70" s="229" t="s">
        <v>586</v>
      </c>
      <c r="K70" s="229" t="s">
        <v>586</v>
      </c>
      <c r="L70" s="229" t="s">
        <v>586</v>
      </c>
      <c r="M70" s="229" t="s">
        <v>586</v>
      </c>
      <c r="N70" s="229" t="s">
        <v>586</v>
      </c>
      <c r="O70" s="229" t="s">
        <v>586</v>
      </c>
      <c r="P70" s="229" t="s">
        <v>586</v>
      </c>
      <c r="Q70" s="229" t="s">
        <v>586</v>
      </c>
      <c r="R70" s="229" t="s">
        <v>586</v>
      </c>
      <c r="S70" s="229" t="s">
        <v>586</v>
      </c>
      <c r="T70" s="229" t="s">
        <v>586</v>
      </c>
      <c r="U70" s="229" t="s">
        <v>586</v>
      </c>
      <c r="V70" s="229" t="s">
        <v>586</v>
      </c>
      <c r="W70" s="229" t="s">
        <v>586</v>
      </c>
      <c r="X70" s="229" t="s">
        <v>586</v>
      </c>
    </row>
    <row r="71" spans="1:24" ht="110.25">
      <c r="A71" s="29" t="s">
        <v>798</v>
      </c>
      <c r="B71" s="277" t="s">
        <v>723</v>
      </c>
      <c r="C71" s="52" t="s">
        <v>794</v>
      </c>
      <c r="D71" s="229" t="s">
        <v>586</v>
      </c>
      <c r="E71" s="229" t="s">
        <v>586</v>
      </c>
      <c r="F71" s="229" t="s">
        <v>586</v>
      </c>
      <c r="G71" s="229" t="s">
        <v>586</v>
      </c>
      <c r="H71" s="229" t="s">
        <v>586</v>
      </c>
      <c r="I71" s="229" t="s">
        <v>586</v>
      </c>
      <c r="J71" s="229" t="s">
        <v>586</v>
      </c>
      <c r="K71" s="229" t="s">
        <v>586</v>
      </c>
      <c r="L71" s="229" t="s">
        <v>586</v>
      </c>
      <c r="M71" s="229" t="s">
        <v>586</v>
      </c>
      <c r="N71" s="229" t="s">
        <v>586</v>
      </c>
      <c r="O71" s="229" t="s">
        <v>586</v>
      </c>
      <c r="P71" s="229" t="s">
        <v>586</v>
      </c>
      <c r="Q71" s="229" t="s">
        <v>586</v>
      </c>
      <c r="R71" s="229" t="s">
        <v>586</v>
      </c>
      <c r="S71" s="229" t="s">
        <v>586</v>
      </c>
      <c r="T71" s="229" t="s">
        <v>586</v>
      </c>
      <c r="U71" s="229" t="s">
        <v>586</v>
      </c>
      <c r="V71" s="229" t="s">
        <v>586</v>
      </c>
      <c r="W71" s="229" t="s">
        <v>586</v>
      </c>
      <c r="X71" s="229" t="s">
        <v>586</v>
      </c>
    </row>
    <row r="72" spans="1:24" ht="141.75">
      <c r="A72" s="29" t="s">
        <v>799</v>
      </c>
      <c r="B72" s="277" t="s">
        <v>737</v>
      </c>
      <c r="C72" s="52" t="s">
        <v>795</v>
      </c>
      <c r="D72" s="229" t="s">
        <v>586</v>
      </c>
      <c r="E72" s="229" t="s">
        <v>586</v>
      </c>
      <c r="F72" s="229" t="s">
        <v>586</v>
      </c>
      <c r="G72" s="229" t="s">
        <v>586</v>
      </c>
      <c r="H72" s="229" t="s">
        <v>586</v>
      </c>
      <c r="I72" s="229" t="s">
        <v>586</v>
      </c>
      <c r="J72" s="229" t="s">
        <v>586</v>
      </c>
      <c r="K72" s="229" t="s">
        <v>586</v>
      </c>
      <c r="L72" s="229" t="s">
        <v>586</v>
      </c>
      <c r="M72" s="229" t="s">
        <v>586</v>
      </c>
      <c r="N72" s="229" t="s">
        <v>586</v>
      </c>
      <c r="O72" s="229" t="s">
        <v>586</v>
      </c>
      <c r="P72" s="229" t="s">
        <v>586</v>
      </c>
      <c r="Q72" s="229" t="s">
        <v>586</v>
      </c>
      <c r="R72" s="229" t="s">
        <v>586</v>
      </c>
      <c r="S72" s="229" t="s">
        <v>586</v>
      </c>
      <c r="T72" s="229" t="s">
        <v>586</v>
      </c>
      <c r="U72" s="229" t="s">
        <v>586</v>
      </c>
      <c r="V72" s="229" t="s">
        <v>586</v>
      </c>
      <c r="W72" s="229" t="s">
        <v>586</v>
      </c>
      <c r="X72" s="229" t="s">
        <v>586</v>
      </c>
    </row>
    <row r="73" spans="1:24" ht="126">
      <c r="A73" s="29" t="s">
        <v>800</v>
      </c>
      <c r="B73" s="277" t="s">
        <v>721</v>
      </c>
      <c r="C73" s="52" t="s">
        <v>796</v>
      </c>
      <c r="D73" s="229" t="s">
        <v>586</v>
      </c>
      <c r="E73" s="229" t="s">
        <v>586</v>
      </c>
      <c r="F73" s="229" t="s">
        <v>586</v>
      </c>
      <c r="G73" s="229" t="s">
        <v>586</v>
      </c>
      <c r="H73" s="229" t="s">
        <v>586</v>
      </c>
      <c r="I73" s="229" t="s">
        <v>586</v>
      </c>
      <c r="J73" s="229" t="s">
        <v>586</v>
      </c>
      <c r="K73" s="229" t="s">
        <v>586</v>
      </c>
      <c r="L73" s="229" t="s">
        <v>586</v>
      </c>
      <c r="M73" s="229" t="s">
        <v>586</v>
      </c>
      <c r="N73" s="229" t="s">
        <v>586</v>
      </c>
      <c r="O73" s="229" t="s">
        <v>586</v>
      </c>
      <c r="P73" s="229" t="s">
        <v>586</v>
      </c>
      <c r="Q73" s="229" t="s">
        <v>586</v>
      </c>
      <c r="R73" s="229" t="s">
        <v>586</v>
      </c>
      <c r="S73" s="229" t="s">
        <v>586</v>
      </c>
      <c r="T73" s="229" t="s">
        <v>586</v>
      </c>
      <c r="U73" s="229" t="s">
        <v>586</v>
      </c>
      <c r="V73" s="229" t="s">
        <v>586</v>
      </c>
      <c r="W73" s="229" t="s">
        <v>586</v>
      </c>
      <c r="X73" s="229" t="s">
        <v>586</v>
      </c>
    </row>
    <row r="74" spans="1:24" ht="94.5">
      <c r="A74" s="176" t="s">
        <v>510</v>
      </c>
      <c r="B74" s="177" t="s">
        <v>682</v>
      </c>
      <c r="C74" s="229" t="s">
        <v>586</v>
      </c>
      <c r="D74" s="229" t="s">
        <v>586</v>
      </c>
      <c r="E74" s="229" t="s">
        <v>586</v>
      </c>
      <c r="F74" s="229" t="s">
        <v>586</v>
      </c>
      <c r="G74" s="229" t="s">
        <v>586</v>
      </c>
      <c r="H74" s="229" t="s">
        <v>586</v>
      </c>
      <c r="I74" s="229" t="s">
        <v>586</v>
      </c>
      <c r="J74" s="229" t="s">
        <v>586</v>
      </c>
      <c r="K74" s="229" t="s">
        <v>586</v>
      </c>
      <c r="L74" s="229" t="s">
        <v>586</v>
      </c>
      <c r="M74" s="229" t="s">
        <v>586</v>
      </c>
      <c r="N74" s="229" t="s">
        <v>586</v>
      </c>
      <c r="O74" s="229" t="s">
        <v>586</v>
      </c>
      <c r="P74" s="229" t="s">
        <v>586</v>
      </c>
      <c r="Q74" s="229" t="s">
        <v>586</v>
      </c>
      <c r="R74" s="229" t="s">
        <v>586</v>
      </c>
      <c r="S74" s="229" t="s">
        <v>586</v>
      </c>
      <c r="T74" s="229" t="s">
        <v>586</v>
      </c>
      <c r="U74" s="229" t="s">
        <v>586</v>
      </c>
      <c r="V74" s="229" t="s">
        <v>586</v>
      </c>
      <c r="W74" s="229" t="s">
        <v>586</v>
      </c>
      <c r="X74" s="229" t="s">
        <v>586</v>
      </c>
    </row>
    <row r="75" spans="1:24" ht="47.25">
      <c r="A75" s="176" t="s">
        <v>560</v>
      </c>
      <c r="B75" s="177" t="s">
        <v>683</v>
      </c>
      <c r="C75" s="229" t="s">
        <v>586</v>
      </c>
      <c r="D75" s="229" t="s">
        <v>586</v>
      </c>
      <c r="E75" s="229" t="s">
        <v>586</v>
      </c>
      <c r="F75" s="229" t="s">
        <v>586</v>
      </c>
      <c r="G75" s="229" t="s">
        <v>586</v>
      </c>
      <c r="H75" s="229" t="s">
        <v>586</v>
      </c>
      <c r="I75" s="229" t="s">
        <v>586</v>
      </c>
      <c r="J75" s="229" t="s">
        <v>586</v>
      </c>
      <c r="K75" s="229" t="s">
        <v>586</v>
      </c>
      <c r="L75" s="229" t="s">
        <v>586</v>
      </c>
      <c r="M75" s="229" t="s">
        <v>586</v>
      </c>
      <c r="N75" s="229" t="s">
        <v>586</v>
      </c>
      <c r="O75" s="229" t="s">
        <v>586</v>
      </c>
      <c r="P75" s="229" t="s">
        <v>586</v>
      </c>
      <c r="Q75" s="229" t="s">
        <v>586</v>
      </c>
      <c r="R75" s="229" t="s">
        <v>586</v>
      </c>
      <c r="S75" s="229" t="s">
        <v>586</v>
      </c>
      <c r="T75" s="229" t="s">
        <v>586</v>
      </c>
      <c r="U75" s="229" t="s">
        <v>586</v>
      </c>
      <c r="V75" s="229" t="s">
        <v>586</v>
      </c>
      <c r="W75" s="229" t="s">
        <v>586</v>
      </c>
      <c r="X75" s="229" t="s">
        <v>586</v>
      </c>
    </row>
    <row r="76" spans="1:24" ht="78.75">
      <c r="A76" s="29" t="s">
        <v>753</v>
      </c>
      <c r="B76" s="277" t="s">
        <v>710</v>
      </c>
      <c r="C76" s="52" t="s">
        <v>801</v>
      </c>
      <c r="D76" s="229" t="s">
        <v>586</v>
      </c>
      <c r="E76" s="229" t="s">
        <v>586</v>
      </c>
      <c r="F76" s="229" t="s">
        <v>586</v>
      </c>
      <c r="G76" s="229" t="s">
        <v>586</v>
      </c>
      <c r="H76" s="229" t="s">
        <v>586</v>
      </c>
      <c r="I76" s="229" t="s">
        <v>586</v>
      </c>
      <c r="J76" s="229" t="s">
        <v>586</v>
      </c>
      <c r="K76" s="229" t="s">
        <v>586</v>
      </c>
      <c r="L76" s="229" t="s">
        <v>586</v>
      </c>
      <c r="M76" s="229" t="s">
        <v>586</v>
      </c>
      <c r="N76" s="229" t="s">
        <v>586</v>
      </c>
      <c r="O76" s="229" t="s">
        <v>586</v>
      </c>
      <c r="P76" s="229" t="s">
        <v>586</v>
      </c>
      <c r="Q76" s="229" t="s">
        <v>586</v>
      </c>
      <c r="R76" s="229" t="s">
        <v>586</v>
      </c>
      <c r="S76" s="229" t="s">
        <v>586</v>
      </c>
      <c r="T76" s="229" t="s">
        <v>586</v>
      </c>
      <c r="U76" s="229" t="s">
        <v>586</v>
      </c>
      <c r="V76" s="229" t="s">
        <v>586</v>
      </c>
      <c r="W76" s="229" t="s">
        <v>586</v>
      </c>
      <c r="X76" s="229" t="s">
        <v>586</v>
      </c>
    </row>
    <row r="77" spans="1:24" ht="78.75">
      <c r="A77" s="29" t="s">
        <v>754</v>
      </c>
      <c r="B77" s="277" t="s">
        <v>711</v>
      </c>
      <c r="C77" s="52" t="s">
        <v>802</v>
      </c>
      <c r="D77" s="229" t="s">
        <v>586</v>
      </c>
      <c r="E77" s="229" t="s">
        <v>586</v>
      </c>
      <c r="F77" s="229" t="s">
        <v>586</v>
      </c>
      <c r="G77" s="229" t="s">
        <v>586</v>
      </c>
      <c r="H77" s="229" t="s">
        <v>586</v>
      </c>
      <c r="I77" s="229" t="s">
        <v>586</v>
      </c>
      <c r="J77" s="229" t="s">
        <v>586</v>
      </c>
      <c r="K77" s="229" t="s">
        <v>586</v>
      </c>
      <c r="L77" s="229" t="s">
        <v>586</v>
      </c>
      <c r="M77" s="229" t="s">
        <v>586</v>
      </c>
      <c r="N77" s="229" t="s">
        <v>586</v>
      </c>
      <c r="O77" s="229" t="s">
        <v>586</v>
      </c>
      <c r="P77" s="229" t="s">
        <v>586</v>
      </c>
      <c r="Q77" s="229" t="s">
        <v>586</v>
      </c>
      <c r="R77" s="229" t="s">
        <v>586</v>
      </c>
      <c r="S77" s="229" t="s">
        <v>586</v>
      </c>
      <c r="T77" s="229" t="s">
        <v>586</v>
      </c>
      <c r="U77" s="229" t="s">
        <v>586</v>
      </c>
      <c r="V77" s="229" t="s">
        <v>586</v>
      </c>
      <c r="W77" s="229" t="s">
        <v>586</v>
      </c>
      <c r="X77" s="229" t="s">
        <v>586</v>
      </c>
    </row>
    <row r="78" spans="1:24" ht="78.75">
      <c r="A78" s="29" t="s">
        <v>755</v>
      </c>
      <c r="B78" s="277" t="s">
        <v>712</v>
      </c>
      <c r="C78" s="52" t="s">
        <v>803</v>
      </c>
      <c r="D78" s="229" t="s">
        <v>586</v>
      </c>
      <c r="E78" s="229" t="s">
        <v>586</v>
      </c>
      <c r="F78" s="229" t="s">
        <v>586</v>
      </c>
      <c r="G78" s="229" t="s">
        <v>586</v>
      </c>
      <c r="H78" s="229" t="s">
        <v>586</v>
      </c>
      <c r="I78" s="229" t="s">
        <v>586</v>
      </c>
      <c r="J78" s="229" t="s">
        <v>586</v>
      </c>
      <c r="K78" s="229" t="s">
        <v>586</v>
      </c>
      <c r="L78" s="229" t="s">
        <v>586</v>
      </c>
      <c r="M78" s="229" t="s">
        <v>586</v>
      </c>
      <c r="N78" s="229" t="s">
        <v>586</v>
      </c>
      <c r="O78" s="229" t="s">
        <v>586</v>
      </c>
      <c r="P78" s="229" t="s">
        <v>586</v>
      </c>
      <c r="Q78" s="229" t="s">
        <v>586</v>
      </c>
      <c r="R78" s="229" t="s">
        <v>586</v>
      </c>
      <c r="S78" s="229" t="s">
        <v>586</v>
      </c>
      <c r="T78" s="229" t="s">
        <v>586</v>
      </c>
      <c r="U78" s="229" t="s">
        <v>586</v>
      </c>
      <c r="V78" s="229" t="s">
        <v>586</v>
      </c>
      <c r="W78" s="229" t="s">
        <v>586</v>
      </c>
      <c r="X78" s="229" t="s">
        <v>586</v>
      </c>
    </row>
    <row r="79" spans="1:24" ht="94.5">
      <c r="A79" s="29" t="s">
        <v>756</v>
      </c>
      <c r="B79" s="277" t="s">
        <v>713</v>
      </c>
      <c r="C79" s="52" t="s">
        <v>804</v>
      </c>
      <c r="D79" s="229" t="s">
        <v>586</v>
      </c>
      <c r="E79" s="229" t="s">
        <v>586</v>
      </c>
      <c r="F79" s="229" t="s">
        <v>586</v>
      </c>
      <c r="G79" s="229" t="s">
        <v>586</v>
      </c>
      <c r="H79" s="229" t="s">
        <v>586</v>
      </c>
      <c r="I79" s="229" t="s">
        <v>586</v>
      </c>
      <c r="J79" s="229" t="s">
        <v>586</v>
      </c>
      <c r="K79" s="229" t="s">
        <v>586</v>
      </c>
      <c r="L79" s="229" t="s">
        <v>586</v>
      </c>
      <c r="M79" s="229" t="s">
        <v>586</v>
      </c>
      <c r="N79" s="229" t="s">
        <v>586</v>
      </c>
      <c r="O79" s="229" t="s">
        <v>586</v>
      </c>
      <c r="P79" s="229" t="s">
        <v>586</v>
      </c>
      <c r="Q79" s="229" t="s">
        <v>586</v>
      </c>
      <c r="R79" s="229" t="s">
        <v>586</v>
      </c>
      <c r="S79" s="229" t="s">
        <v>586</v>
      </c>
      <c r="T79" s="229" t="s">
        <v>586</v>
      </c>
      <c r="U79" s="229" t="s">
        <v>586</v>
      </c>
      <c r="V79" s="229" t="s">
        <v>586</v>
      </c>
      <c r="W79" s="229" t="s">
        <v>586</v>
      </c>
      <c r="X79" s="229" t="s">
        <v>586</v>
      </c>
    </row>
    <row r="80" spans="1:24" ht="94.5">
      <c r="A80" s="29" t="s">
        <v>757</v>
      </c>
      <c r="B80" s="277" t="s">
        <v>714</v>
      </c>
      <c r="C80" s="52" t="s">
        <v>805</v>
      </c>
      <c r="D80" s="229" t="s">
        <v>586</v>
      </c>
      <c r="E80" s="229" t="s">
        <v>586</v>
      </c>
      <c r="F80" s="229" t="s">
        <v>586</v>
      </c>
      <c r="G80" s="229" t="s">
        <v>586</v>
      </c>
      <c r="H80" s="229" t="s">
        <v>586</v>
      </c>
      <c r="I80" s="229" t="s">
        <v>586</v>
      </c>
      <c r="J80" s="229" t="s">
        <v>586</v>
      </c>
      <c r="K80" s="229" t="s">
        <v>586</v>
      </c>
      <c r="L80" s="229" t="s">
        <v>586</v>
      </c>
      <c r="M80" s="229" t="s">
        <v>586</v>
      </c>
      <c r="N80" s="229" t="s">
        <v>586</v>
      </c>
      <c r="O80" s="229" t="s">
        <v>586</v>
      </c>
      <c r="P80" s="229" t="s">
        <v>586</v>
      </c>
      <c r="Q80" s="229" t="s">
        <v>586</v>
      </c>
      <c r="R80" s="229" t="s">
        <v>586</v>
      </c>
      <c r="S80" s="229" t="s">
        <v>586</v>
      </c>
      <c r="T80" s="229" t="s">
        <v>586</v>
      </c>
      <c r="U80" s="229" t="s">
        <v>586</v>
      </c>
      <c r="V80" s="229" t="s">
        <v>586</v>
      </c>
      <c r="W80" s="229" t="s">
        <v>586</v>
      </c>
      <c r="X80" s="229" t="s">
        <v>586</v>
      </c>
    </row>
    <row r="81" spans="1:24" ht="78.75">
      <c r="A81" s="29" t="s">
        <v>758</v>
      </c>
      <c r="B81" s="277" t="s">
        <v>715</v>
      </c>
      <c r="C81" s="52" t="s">
        <v>806</v>
      </c>
      <c r="D81" s="229" t="s">
        <v>586</v>
      </c>
      <c r="E81" s="229" t="s">
        <v>586</v>
      </c>
      <c r="F81" s="229" t="s">
        <v>586</v>
      </c>
      <c r="G81" s="229" t="s">
        <v>586</v>
      </c>
      <c r="H81" s="229" t="s">
        <v>586</v>
      </c>
      <c r="I81" s="229" t="s">
        <v>586</v>
      </c>
      <c r="J81" s="229" t="s">
        <v>586</v>
      </c>
      <c r="K81" s="229" t="s">
        <v>586</v>
      </c>
      <c r="L81" s="229" t="s">
        <v>586</v>
      </c>
      <c r="M81" s="229" t="s">
        <v>586</v>
      </c>
      <c r="N81" s="229" t="s">
        <v>586</v>
      </c>
      <c r="O81" s="229" t="s">
        <v>586</v>
      </c>
      <c r="P81" s="229" t="s">
        <v>586</v>
      </c>
      <c r="Q81" s="229" t="s">
        <v>586</v>
      </c>
      <c r="R81" s="229" t="s">
        <v>586</v>
      </c>
      <c r="S81" s="229" t="s">
        <v>586</v>
      </c>
      <c r="T81" s="229" t="s">
        <v>586</v>
      </c>
      <c r="U81" s="229" t="s">
        <v>586</v>
      </c>
      <c r="V81" s="229" t="s">
        <v>586</v>
      </c>
      <c r="W81" s="229" t="s">
        <v>586</v>
      </c>
      <c r="X81" s="229" t="s">
        <v>586</v>
      </c>
    </row>
    <row r="82" spans="1:24" ht="78.75">
      <c r="A82" s="29" t="s">
        <v>759</v>
      </c>
      <c r="B82" s="277" t="s">
        <v>716</v>
      </c>
      <c r="C82" s="52" t="s">
        <v>807</v>
      </c>
      <c r="D82" s="229" t="s">
        <v>586</v>
      </c>
      <c r="E82" s="229" t="s">
        <v>586</v>
      </c>
      <c r="F82" s="229" t="s">
        <v>586</v>
      </c>
      <c r="G82" s="229" t="s">
        <v>586</v>
      </c>
      <c r="H82" s="229" t="s">
        <v>586</v>
      </c>
      <c r="I82" s="229" t="s">
        <v>586</v>
      </c>
      <c r="J82" s="229" t="s">
        <v>586</v>
      </c>
      <c r="K82" s="229" t="s">
        <v>586</v>
      </c>
      <c r="L82" s="229" t="s">
        <v>586</v>
      </c>
      <c r="M82" s="229" t="s">
        <v>586</v>
      </c>
      <c r="N82" s="229" t="s">
        <v>586</v>
      </c>
      <c r="O82" s="229" t="s">
        <v>586</v>
      </c>
      <c r="P82" s="229" t="s">
        <v>586</v>
      </c>
      <c r="Q82" s="229" t="s">
        <v>586</v>
      </c>
      <c r="R82" s="229" t="s">
        <v>586</v>
      </c>
      <c r="S82" s="229" t="s">
        <v>586</v>
      </c>
      <c r="T82" s="229" t="s">
        <v>586</v>
      </c>
      <c r="U82" s="229" t="s">
        <v>586</v>
      </c>
      <c r="V82" s="229" t="s">
        <v>586</v>
      </c>
      <c r="W82" s="229" t="s">
        <v>586</v>
      </c>
      <c r="X82" s="229" t="s">
        <v>586</v>
      </c>
    </row>
    <row r="83" spans="1:24" ht="78.75">
      <c r="A83" s="29" t="s">
        <v>760</v>
      </c>
      <c r="B83" s="277" t="s">
        <v>717</v>
      </c>
      <c r="C83" s="52" t="s">
        <v>808</v>
      </c>
      <c r="D83" s="229" t="s">
        <v>586</v>
      </c>
      <c r="E83" s="229" t="s">
        <v>586</v>
      </c>
      <c r="F83" s="229" t="s">
        <v>586</v>
      </c>
      <c r="G83" s="229" t="s">
        <v>586</v>
      </c>
      <c r="H83" s="229" t="s">
        <v>586</v>
      </c>
      <c r="I83" s="229" t="s">
        <v>586</v>
      </c>
      <c r="J83" s="229" t="s">
        <v>586</v>
      </c>
      <c r="K83" s="229" t="s">
        <v>586</v>
      </c>
      <c r="L83" s="229" t="s">
        <v>586</v>
      </c>
      <c r="M83" s="229" t="s">
        <v>586</v>
      </c>
      <c r="N83" s="229" t="s">
        <v>586</v>
      </c>
      <c r="O83" s="229" t="s">
        <v>586</v>
      </c>
      <c r="P83" s="229" t="s">
        <v>586</v>
      </c>
      <c r="Q83" s="229" t="s">
        <v>586</v>
      </c>
      <c r="R83" s="229" t="s">
        <v>586</v>
      </c>
      <c r="S83" s="229" t="s">
        <v>586</v>
      </c>
      <c r="T83" s="229" t="s">
        <v>586</v>
      </c>
      <c r="U83" s="229" t="s">
        <v>586</v>
      </c>
      <c r="V83" s="229" t="s">
        <v>586</v>
      </c>
      <c r="W83" s="229" t="s">
        <v>586</v>
      </c>
      <c r="X83" s="229" t="s">
        <v>586</v>
      </c>
    </row>
    <row r="84" spans="1:24" ht="78.75">
      <c r="A84" s="29" t="s">
        <v>761</v>
      </c>
      <c r="B84" s="277" t="s">
        <v>718</v>
      </c>
      <c r="C84" s="52" t="s">
        <v>809</v>
      </c>
      <c r="D84" s="229" t="s">
        <v>586</v>
      </c>
      <c r="E84" s="229" t="s">
        <v>586</v>
      </c>
      <c r="F84" s="229" t="s">
        <v>586</v>
      </c>
      <c r="G84" s="229" t="s">
        <v>586</v>
      </c>
      <c r="H84" s="229" t="s">
        <v>586</v>
      </c>
      <c r="I84" s="229" t="s">
        <v>586</v>
      </c>
      <c r="J84" s="229" t="s">
        <v>586</v>
      </c>
      <c r="K84" s="229" t="s">
        <v>586</v>
      </c>
      <c r="L84" s="229" t="s">
        <v>586</v>
      </c>
      <c r="M84" s="229" t="s">
        <v>586</v>
      </c>
      <c r="N84" s="229" t="s">
        <v>586</v>
      </c>
      <c r="O84" s="229" t="s">
        <v>586</v>
      </c>
      <c r="P84" s="229" t="s">
        <v>586</v>
      </c>
      <c r="Q84" s="229" t="s">
        <v>586</v>
      </c>
      <c r="R84" s="229" t="s">
        <v>586</v>
      </c>
      <c r="S84" s="229" t="s">
        <v>586</v>
      </c>
      <c r="T84" s="229" t="s">
        <v>586</v>
      </c>
      <c r="U84" s="229" t="s">
        <v>586</v>
      </c>
      <c r="V84" s="229" t="s">
        <v>586</v>
      </c>
      <c r="W84" s="229" t="s">
        <v>586</v>
      </c>
      <c r="X84" s="229" t="s">
        <v>586</v>
      </c>
    </row>
    <row r="85" spans="1:24" ht="78.75">
      <c r="A85" s="29" t="s">
        <v>762</v>
      </c>
      <c r="B85" s="277" t="s">
        <v>719</v>
      </c>
      <c r="C85" s="52" t="s">
        <v>810</v>
      </c>
      <c r="D85" s="229" t="s">
        <v>586</v>
      </c>
      <c r="E85" s="229" t="s">
        <v>586</v>
      </c>
      <c r="F85" s="229" t="s">
        <v>586</v>
      </c>
      <c r="G85" s="229" t="s">
        <v>586</v>
      </c>
      <c r="H85" s="229" t="s">
        <v>586</v>
      </c>
      <c r="I85" s="229" t="s">
        <v>586</v>
      </c>
      <c r="J85" s="229" t="s">
        <v>586</v>
      </c>
      <c r="K85" s="229" t="s">
        <v>586</v>
      </c>
      <c r="L85" s="229" t="s">
        <v>586</v>
      </c>
      <c r="M85" s="229" t="s">
        <v>586</v>
      </c>
      <c r="N85" s="229" t="s">
        <v>586</v>
      </c>
      <c r="O85" s="229" t="s">
        <v>586</v>
      </c>
      <c r="P85" s="229" t="s">
        <v>586</v>
      </c>
      <c r="Q85" s="229" t="s">
        <v>586</v>
      </c>
      <c r="R85" s="229" t="s">
        <v>586</v>
      </c>
      <c r="S85" s="229" t="s">
        <v>586</v>
      </c>
      <c r="T85" s="229" t="s">
        <v>586</v>
      </c>
      <c r="U85" s="229" t="s">
        <v>586</v>
      </c>
      <c r="V85" s="229" t="s">
        <v>586</v>
      </c>
      <c r="W85" s="229" t="s">
        <v>586</v>
      </c>
      <c r="X85" s="229" t="s">
        <v>586</v>
      </c>
    </row>
  </sheetData>
  <mergeCells count="29">
    <mergeCell ref="A8:X8"/>
    <mergeCell ref="W11:X12"/>
    <mergeCell ref="O11:O13"/>
    <mergeCell ref="P11:P13"/>
    <mergeCell ref="A4:X4"/>
    <mergeCell ref="A5:X5"/>
    <mergeCell ref="A9:X9"/>
    <mergeCell ref="D11:D13"/>
    <mergeCell ref="E11:E13"/>
    <mergeCell ref="F11:F13"/>
    <mergeCell ref="A6:X6"/>
    <mergeCell ref="A7:X7"/>
    <mergeCell ref="L11:M12"/>
    <mergeCell ref="H11:K11"/>
    <mergeCell ref="N11:N13"/>
    <mergeCell ref="H12:H13"/>
    <mergeCell ref="I12:I13"/>
    <mergeCell ref="J12:J13"/>
    <mergeCell ref="K12:K13"/>
    <mergeCell ref="Q11:Q13"/>
    <mergeCell ref="A10:V10"/>
    <mergeCell ref="G11:G13"/>
    <mergeCell ref="R11:U11"/>
    <mergeCell ref="V11:V13"/>
    <mergeCell ref="A11:A13"/>
    <mergeCell ref="B11:B13"/>
    <mergeCell ref="C11:C13"/>
    <mergeCell ref="R12:S12"/>
    <mergeCell ref="T12:U12"/>
  </mergeCells>
  <pageMargins left="0.70866141732283472" right="0.70866141732283472" top="0.74803149606299213" bottom="0.74803149606299213" header="0.31496062992125984" footer="0.31496062992125984"/>
  <pageSetup paperSize="8" scale="10" orientation="landscape" r:id="rId1"/>
  <headerFooter differentFirst="1">
    <oddHeader>&amp;C&amp;P</oddHeader>
  </headerFooter>
  <colBreaks count="1" manualBreakCount="1">
    <brk id="13" max="84" man="1"/>
  </colBreaks>
</worksheet>
</file>

<file path=xl/worksheets/sheet23.xml><?xml version="1.0" encoding="utf-8"?>
<worksheet xmlns="http://schemas.openxmlformats.org/spreadsheetml/2006/main" xmlns:r="http://schemas.openxmlformats.org/officeDocument/2006/relationships">
  <sheetPr>
    <tabColor rgb="FF00B050"/>
    <pageSetUpPr fitToPage="1"/>
  </sheetPr>
  <dimension ref="A1:O83"/>
  <sheetViews>
    <sheetView view="pageBreakPreview" topLeftCell="A4" zoomScale="90" zoomScaleNormal="85" zoomScaleSheetLayoutView="90" workbookViewId="0">
      <selection activeCell="D16" sqref="D16"/>
    </sheetView>
  </sheetViews>
  <sheetFormatPr defaultRowHeight="15"/>
  <cols>
    <col min="1" max="1" width="10.5" style="218" customWidth="1"/>
    <col min="2" max="2" width="37.375" style="101" customWidth="1"/>
    <col min="3" max="3" width="21.5" style="101" customWidth="1"/>
    <col min="4" max="4" width="18.875" style="101" customWidth="1"/>
    <col min="5" max="5" width="10.875" style="101" customWidth="1"/>
    <col min="6" max="6" width="8.5" style="101" customWidth="1"/>
    <col min="7" max="16384" width="9" style="101"/>
  </cols>
  <sheetData>
    <row r="1" spans="1:15" ht="18.75">
      <c r="F1" s="25" t="s">
        <v>374</v>
      </c>
    </row>
    <row r="2" spans="1:15" ht="18.75">
      <c r="F2" s="15" t="s">
        <v>1</v>
      </c>
    </row>
    <row r="3" spans="1:15" ht="18.75">
      <c r="F3" s="15" t="s">
        <v>259</v>
      </c>
    </row>
    <row r="5" spans="1:15" ht="33.75" customHeight="1">
      <c r="A5" s="557" t="s">
        <v>395</v>
      </c>
      <c r="B5" s="557"/>
      <c r="C5" s="557"/>
      <c r="D5" s="557"/>
      <c r="E5" s="557"/>
      <c r="F5" s="557"/>
    </row>
    <row r="6" spans="1:15" ht="15.75">
      <c r="A6" s="130"/>
      <c r="B6" s="131"/>
      <c r="C6" s="131"/>
      <c r="D6" s="131"/>
      <c r="E6" s="131"/>
      <c r="F6" s="131"/>
    </row>
    <row r="7" spans="1:15" ht="15.75">
      <c r="A7" s="460" t="s">
        <v>172</v>
      </c>
      <c r="B7" s="460"/>
      <c r="C7" s="460"/>
      <c r="D7" s="460"/>
      <c r="E7" s="460"/>
      <c r="F7" s="460"/>
      <c r="G7" s="96"/>
      <c r="H7" s="96"/>
      <c r="I7" s="96"/>
      <c r="J7" s="96"/>
      <c r="K7" s="96"/>
      <c r="L7" s="96"/>
      <c r="M7" s="96"/>
      <c r="N7" s="8"/>
      <c r="O7" s="7"/>
    </row>
    <row r="8" spans="1:15" ht="15.75">
      <c r="A8" s="395" t="s">
        <v>324</v>
      </c>
      <c r="B8" s="395"/>
      <c r="C8" s="395"/>
      <c r="D8" s="395"/>
      <c r="E8" s="395"/>
      <c r="F8" s="395"/>
      <c r="G8" s="90"/>
      <c r="H8" s="90"/>
      <c r="I8" s="90"/>
      <c r="J8" s="90"/>
      <c r="K8" s="90"/>
      <c r="L8" s="90"/>
      <c r="M8" s="90"/>
      <c r="N8" s="8"/>
      <c r="O8" s="7"/>
    </row>
    <row r="9" spans="1:15" ht="15.75">
      <c r="A9" s="395"/>
      <c r="B9" s="395"/>
      <c r="C9" s="395"/>
      <c r="D9" s="395"/>
      <c r="E9" s="395"/>
      <c r="F9" s="395"/>
      <c r="G9" s="211"/>
      <c r="H9" s="211"/>
      <c r="I9" s="211"/>
      <c r="J9" s="211"/>
      <c r="K9" s="211"/>
      <c r="L9" s="211"/>
      <c r="M9" s="211"/>
      <c r="N9" s="8"/>
      <c r="O9" s="7"/>
    </row>
    <row r="10" spans="1:15" ht="15.75">
      <c r="A10" s="378" t="s">
        <v>53</v>
      </c>
      <c r="B10" s="378"/>
      <c r="C10" s="378"/>
      <c r="D10" s="378"/>
      <c r="E10" s="378"/>
      <c r="F10" s="378"/>
    </row>
    <row r="11" spans="1:15" s="55" customFormat="1">
      <c r="B11" s="101"/>
      <c r="C11" s="101"/>
      <c r="D11" s="101"/>
      <c r="E11" s="101"/>
      <c r="F11" s="101"/>
    </row>
    <row r="12" spans="1:15" s="54" customFormat="1" ht="34.5" customHeight="1">
      <c r="A12" s="558" t="s">
        <v>471</v>
      </c>
      <c r="B12" s="466" t="s">
        <v>15</v>
      </c>
      <c r="C12" s="466" t="s">
        <v>475</v>
      </c>
      <c r="D12" s="466" t="s">
        <v>89</v>
      </c>
      <c r="E12" s="466" t="s">
        <v>487</v>
      </c>
      <c r="F12" s="466"/>
    </row>
    <row r="13" spans="1:15" s="55" customFormat="1" ht="34.5" customHeight="1">
      <c r="A13" s="558"/>
      <c r="B13" s="466"/>
      <c r="C13" s="466"/>
      <c r="D13" s="466"/>
      <c r="E13" s="220" t="s">
        <v>909</v>
      </c>
      <c r="F13" s="223" t="s">
        <v>910</v>
      </c>
    </row>
    <row r="14" spans="1:15" s="55" customFormat="1" ht="15.75" customHeight="1">
      <c r="A14" s="224">
        <v>1</v>
      </c>
      <c r="B14" s="220">
        <v>2</v>
      </c>
      <c r="C14" s="224">
        <v>3</v>
      </c>
      <c r="D14" s="220">
        <v>4</v>
      </c>
      <c r="E14" s="139" t="s">
        <v>98</v>
      </c>
      <c r="F14" s="298" t="s">
        <v>99</v>
      </c>
    </row>
    <row r="15" spans="1:15" s="7" customFormat="1" ht="82.9" customHeight="1">
      <c r="A15" s="222">
        <v>1</v>
      </c>
      <c r="B15" s="56" t="s">
        <v>413</v>
      </c>
      <c r="C15" s="220" t="s">
        <v>911</v>
      </c>
      <c r="D15" s="56"/>
      <c r="E15" s="299">
        <v>4.4000000000000004</v>
      </c>
      <c r="F15" s="300">
        <v>4.5999999999999996</v>
      </c>
    </row>
    <row r="16" spans="1:15" s="7" customFormat="1" ht="62.45" customHeight="1">
      <c r="A16" s="222">
        <v>2</v>
      </c>
      <c r="B16" s="56" t="s">
        <v>414</v>
      </c>
      <c r="C16" s="220" t="s">
        <v>586</v>
      </c>
      <c r="D16" s="220" t="s">
        <v>586</v>
      </c>
      <c r="E16" s="220" t="s">
        <v>586</v>
      </c>
      <c r="F16" s="220" t="s">
        <v>586</v>
      </c>
    </row>
    <row r="17" spans="1:7" s="7" customFormat="1" ht="66" customHeight="1">
      <c r="A17" s="222">
        <v>3</v>
      </c>
      <c r="B17" s="56" t="s">
        <v>414</v>
      </c>
      <c r="C17" s="220" t="s">
        <v>586</v>
      </c>
      <c r="D17" s="220" t="s">
        <v>586</v>
      </c>
      <c r="E17" s="220" t="s">
        <v>586</v>
      </c>
      <c r="F17" s="220" t="s">
        <v>586</v>
      </c>
    </row>
    <row r="18" spans="1:7" s="7" customFormat="1" ht="48.75" customHeight="1">
      <c r="A18" s="9"/>
      <c r="B18" s="65"/>
      <c r="C18" s="65"/>
      <c r="D18" s="65"/>
      <c r="E18" s="65"/>
      <c r="F18" s="65"/>
      <c r="G18" s="101"/>
    </row>
    <row r="19" spans="1:7" s="7" customFormat="1">
      <c r="A19" s="9"/>
    </row>
    <row r="20" spans="1:7" s="7" customFormat="1">
      <c r="A20" s="9"/>
    </row>
    <row r="21" spans="1:7" s="7" customFormat="1" ht="51.75" customHeight="1">
      <c r="A21" s="9"/>
      <c r="G21" s="59"/>
    </row>
    <row r="22" spans="1:7" s="7" customFormat="1" ht="31.5" customHeight="1">
      <c r="A22" s="9"/>
      <c r="G22" s="60"/>
    </row>
    <row r="23" spans="1:7" s="7" customFormat="1" ht="49.5" customHeight="1">
      <c r="A23" s="9"/>
      <c r="G23" s="61"/>
    </row>
    <row r="24" spans="1:7" s="7" customFormat="1" ht="49.5" customHeight="1">
      <c r="A24" s="9"/>
      <c r="B24" s="57"/>
      <c r="C24" s="57"/>
      <c r="D24" s="57"/>
      <c r="E24" s="57"/>
      <c r="F24" s="57"/>
      <c r="G24" s="61"/>
    </row>
    <row r="25" spans="1:7" s="7" customFormat="1" ht="29.25" customHeight="1">
      <c r="A25" s="9"/>
      <c r="B25" s="58"/>
      <c r="C25" s="58"/>
      <c r="D25" s="58"/>
      <c r="E25" s="58"/>
      <c r="F25" s="58"/>
      <c r="G25" s="61"/>
    </row>
    <row r="26" spans="1:7">
      <c r="G26" s="61"/>
    </row>
    <row r="27" spans="1:7" ht="15.75" customHeight="1">
      <c r="G27" s="61"/>
    </row>
    <row r="28" spans="1:7" ht="43.5" customHeight="1">
      <c r="G28" s="61"/>
    </row>
    <row r="29" spans="1:7" ht="15.75" customHeight="1">
      <c r="G29" s="61"/>
    </row>
    <row r="30" spans="1:7" ht="45" customHeight="1">
      <c r="G30" s="61"/>
    </row>
    <row r="31" spans="1:7" ht="46.5" customHeight="1">
      <c r="G31" s="61"/>
    </row>
    <row r="32" spans="1:7" ht="52.5" customHeight="1">
      <c r="G32" s="61"/>
    </row>
    <row r="33" spans="7:7" ht="30" customHeight="1">
      <c r="G33" s="61"/>
    </row>
    <row r="34" spans="7:7" ht="15.75" customHeight="1">
      <c r="G34" s="61"/>
    </row>
    <row r="35" spans="7:7" ht="15.75" customHeight="1">
      <c r="G35" s="61"/>
    </row>
    <row r="36" spans="7:7" ht="15.75" customHeight="1">
      <c r="G36" s="61"/>
    </row>
    <row r="37" spans="7:7" ht="15.75" customHeight="1">
      <c r="G37" s="61"/>
    </row>
    <row r="38" spans="7:7" ht="42.75" customHeight="1">
      <c r="G38" s="61"/>
    </row>
    <row r="39" spans="7:7" ht="43.5" customHeight="1">
      <c r="G39" s="61"/>
    </row>
    <row r="40" spans="7:7" ht="54" customHeight="1">
      <c r="G40" s="61"/>
    </row>
    <row r="41" spans="7:7" ht="15.75" customHeight="1">
      <c r="G41" s="61"/>
    </row>
    <row r="42" spans="7:7" ht="50.25" customHeight="1">
      <c r="G42" s="61"/>
    </row>
    <row r="43" spans="7:7" ht="34.5" customHeight="1">
      <c r="G43" s="61"/>
    </row>
    <row r="44" spans="7:7" ht="15.75" customHeight="1">
      <c r="G44" s="61"/>
    </row>
    <row r="45" spans="7:7" ht="15.75" customHeight="1">
      <c r="G45" s="61"/>
    </row>
    <row r="46" spans="7:7" ht="35.25" customHeight="1">
      <c r="G46" s="61"/>
    </row>
    <row r="47" spans="7:7" ht="45" customHeight="1">
      <c r="G47" s="61"/>
    </row>
    <row r="48" spans="7:7" ht="78.75" customHeight="1">
      <c r="G48" s="61"/>
    </row>
    <row r="49" spans="1:7" ht="45.75" customHeight="1">
      <c r="G49" s="61"/>
    </row>
    <row r="50" spans="1:7" s="7" customFormat="1" ht="102" customHeight="1">
      <c r="A50" s="9"/>
    </row>
    <row r="51" spans="1:7" s="7" customFormat="1" ht="54.75" customHeight="1">
      <c r="A51" s="9"/>
    </row>
    <row r="52" spans="1:7" s="7" customFormat="1">
      <c r="A52" s="9"/>
    </row>
    <row r="53" spans="1:7" s="7" customFormat="1">
      <c r="A53" s="9"/>
    </row>
    <row r="54" spans="1:7" ht="38.25" customHeight="1">
      <c r="G54" s="61"/>
    </row>
    <row r="55" spans="1:7" ht="15.75" customHeight="1">
      <c r="G55" s="61"/>
    </row>
    <row r="56" spans="1:7" ht="15.75" customHeight="1">
      <c r="G56" s="61"/>
    </row>
    <row r="57" spans="1:7" ht="15.75" customHeight="1">
      <c r="G57" s="61"/>
    </row>
    <row r="58" spans="1:7" ht="102" customHeight="1">
      <c r="G58" s="61"/>
    </row>
    <row r="59" spans="1:7" ht="57.75" customHeight="1">
      <c r="G59" s="61"/>
    </row>
    <row r="60" spans="1:7" ht="48" customHeight="1">
      <c r="G60" s="61"/>
    </row>
    <row r="61" spans="1:7" ht="15.75" customHeight="1">
      <c r="G61" s="61"/>
    </row>
    <row r="62" spans="1:7" ht="30.75" customHeight="1">
      <c r="G62" s="61"/>
    </row>
    <row r="63" spans="1:7" ht="15.75" customHeight="1">
      <c r="G63" s="61"/>
    </row>
    <row r="64" spans="1:7" ht="15.75" customHeight="1">
      <c r="G64" s="61"/>
    </row>
    <row r="65" spans="1:7" ht="15.75" customHeight="1">
      <c r="G65" s="61"/>
    </row>
    <row r="66" spans="1:7" ht="15.75" customHeight="1">
      <c r="G66" s="61"/>
    </row>
    <row r="67" spans="1:7" ht="15.75" customHeight="1">
      <c r="G67" s="61"/>
    </row>
    <row r="68" spans="1:7" ht="15.75" customHeight="1">
      <c r="G68" s="61"/>
    </row>
    <row r="69" spans="1:7" ht="15.75" customHeight="1">
      <c r="G69" s="61"/>
    </row>
    <row r="70" spans="1:7" ht="15.75" customHeight="1">
      <c r="G70" s="61"/>
    </row>
    <row r="71" spans="1:7" ht="15.75" customHeight="1">
      <c r="G71" s="61"/>
    </row>
    <row r="72" spans="1:7" ht="15.75" customHeight="1">
      <c r="G72" s="61"/>
    </row>
    <row r="73" spans="1:7" ht="15.75" customHeight="1">
      <c r="G73" s="61"/>
    </row>
    <row r="74" spans="1:7" s="7" customFormat="1" ht="15.75" customHeight="1">
      <c r="A74" s="9"/>
    </row>
    <row r="75" spans="1:7">
      <c r="G75" s="61"/>
    </row>
    <row r="76" spans="1:7" ht="45" customHeight="1">
      <c r="G76" s="62"/>
    </row>
    <row r="77" spans="1:7">
      <c r="B77" s="17"/>
      <c r="C77" s="17"/>
      <c r="D77" s="17"/>
      <c r="E77" s="17"/>
      <c r="F77" s="17"/>
      <c r="G77" s="62"/>
    </row>
    <row r="78" spans="1:7" s="218" customFormat="1" ht="19.5" customHeight="1">
      <c r="B78" s="101"/>
      <c r="C78" s="101"/>
      <c r="D78" s="101"/>
      <c r="E78" s="101"/>
      <c r="F78" s="101"/>
      <c r="G78" s="101"/>
    </row>
    <row r="83" s="218" customFormat="1"/>
  </sheetData>
  <mergeCells count="10">
    <mergeCell ref="A5:F5"/>
    <mergeCell ref="A7:F7"/>
    <mergeCell ref="A8:F8"/>
    <mergeCell ref="A10:F10"/>
    <mergeCell ref="E12:F12"/>
    <mergeCell ref="A9:F9"/>
    <mergeCell ref="C12:C13"/>
    <mergeCell ref="D12:D13"/>
    <mergeCell ref="B12:B13"/>
    <mergeCell ref="A12:A13"/>
  </mergeCells>
  <pageMargins left="0.70866141732283472" right="0.70866141732283472" top="0.74803149606299213" bottom="0.74803149606299213" header="0.31496062992125984" footer="0.31496062992125984"/>
  <pageSetup paperSize="9" scale="76" orientation="portrait" r:id="rId1"/>
</worksheet>
</file>

<file path=xl/worksheets/sheet24.xml><?xml version="1.0" encoding="utf-8"?>
<worksheet xmlns="http://schemas.openxmlformats.org/spreadsheetml/2006/main" xmlns:r="http://schemas.openxmlformats.org/officeDocument/2006/relationships">
  <sheetPr>
    <tabColor rgb="FF00B050"/>
    <pageSetUpPr fitToPage="1"/>
  </sheetPr>
  <dimension ref="A1:BB23"/>
  <sheetViews>
    <sheetView view="pageBreakPreview" zoomScale="110" zoomScaleNormal="100" zoomScaleSheetLayoutView="110" workbookViewId="0">
      <selection activeCell="F16" sqref="F16"/>
    </sheetView>
  </sheetViews>
  <sheetFormatPr defaultRowHeight="15.75"/>
  <cols>
    <col min="1" max="1" width="7.25" style="1" customWidth="1"/>
    <col min="2" max="2" width="49.625" style="1" customWidth="1"/>
    <col min="3" max="3" width="11.5" style="1" customWidth="1"/>
    <col min="4" max="4" width="12.375" style="1" customWidth="1"/>
    <col min="5" max="5" width="16.5" style="1" customWidth="1"/>
    <col min="6" max="6" width="14.375" style="1" customWidth="1"/>
    <col min="7" max="7" width="4.5" style="1" customWidth="1"/>
    <col min="8" max="8" width="6" style="1" customWidth="1"/>
    <col min="9" max="10" width="5.75" style="1" customWidth="1"/>
    <col min="11" max="11" width="5" style="1" customWidth="1"/>
    <col min="12" max="12" width="4.75" style="1" customWidth="1"/>
    <col min="13" max="13" width="4.375" style="1" customWidth="1"/>
    <col min="14" max="14" width="4.25" style="1" customWidth="1"/>
    <col min="15" max="15" width="5.75" style="1" customWidth="1"/>
    <col min="16" max="16" width="6.25" style="1" customWidth="1"/>
    <col min="17" max="17" width="4.625" style="1" customWidth="1"/>
    <col min="18" max="18" width="4.375" style="1" customWidth="1"/>
    <col min="19" max="20" width="3.375" style="1" customWidth="1"/>
    <col min="21" max="21" width="4.125" style="1" customWidth="1"/>
    <col min="22" max="24" width="5.75" style="1" customWidth="1"/>
    <col min="25" max="25" width="3.875" style="1" customWidth="1"/>
    <col min="26" max="26" width="4.5" style="1" customWidth="1"/>
    <col min="27" max="27" width="3.875" style="1" customWidth="1"/>
    <col min="28" max="28" width="4.375" style="1" customWidth="1"/>
    <col min="29" max="31" width="5.75" style="1" customWidth="1"/>
    <col min="32" max="32" width="6.125" style="1" customWidth="1"/>
    <col min="33" max="33" width="5.75" style="1" customWidth="1"/>
    <col min="34" max="34" width="6.5" style="1" customWidth="1"/>
    <col min="35" max="35" width="3.5" style="1" customWidth="1"/>
    <col min="36" max="36" width="5.75" style="1" customWidth="1"/>
    <col min="37" max="37" width="16.125" style="1" customWidth="1"/>
    <col min="38" max="38" width="21.25" style="1" customWidth="1"/>
    <col min="39" max="39" width="12.625" style="1" customWidth="1"/>
    <col min="40" max="40" width="22.375" style="1" customWidth="1"/>
    <col min="41" max="41" width="10.875" style="1" customWidth="1"/>
    <col min="42" max="42" width="17.375" style="1" customWidth="1"/>
    <col min="43" max="44" width="4.125" style="1" customWidth="1"/>
    <col min="45" max="45" width="3.75" style="1" customWidth="1"/>
    <col min="46" max="46" width="3.875" style="1" customWidth="1"/>
    <col min="47" max="47" width="4.5" style="1" customWidth="1"/>
    <col min="48" max="48" width="5" style="1" customWidth="1"/>
    <col min="49" max="49" width="5.5" style="1" customWidth="1"/>
    <col min="50" max="50" width="5.75" style="1" customWidth="1"/>
    <col min="51" max="51" width="5.5" style="1" customWidth="1"/>
    <col min="52" max="53" width="5" style="1" customWidth="1"/>
    <col min="54" max="54" width="12.875" style="1" customWidth="1"/>
    <col min="55" max="64" width="5" style="1" customWidth="1"/>
    <col min="65" max="16384" width="9" style="1"/>
  </cols>
  <sheetData>
    <row r="1" spans="1:54" ht="18.75">
      <c r="F1" s="25" t="s">
        <v>461</v>
      </c>
      <c r="L1" s="2"/>
      <c r="M1" s="4"/>
      <c r="N1" s="2"/>
      <c r="O1" s="2"/>
      <c r="P1" s="2"/>
      <c r="Q1" s="2"/>
      <c r="R1" s="2"/>
      <c r="S1" s="2"/>
      <c r="T1" s="2"/>
      <c r="U1" s="2"/>
      <c r="V1" s="2"/>
    </row>
    <row r="2" spans="1:54" ht="18.75">
      <c r="F2" s="15" t="s">
        <v>1</v>
      </c>
      <c r="L2" s="2"/>
      <c r="M2" s="4"/>
      <c r="N2" s="2"/>
      <c r="O2" s="2"/>
      <c r="P2" s="2"/>
      <c r="Q2" s="2"/>
      <c r="R2" s="2"/>
      <c r="S2" s="2"/>
      <c r="T2" s="2"/>
      <c r="U2" s="2"/>
      <c r="V2" s="2"/>
    </row>
    <row r="3" spans="1:54" ht="18.75">
      <c r="F3" s="15" t="s">
        <v>259</v>
      </c>
      <c r="L3" s="2"/>
      <c r="M3" s="4"/>
      <c r="N3" s="2"/>
      <c r="O3" s="2"/>
      <c r="P3" s="2"/>
      <c r="Q3" s="2"/>
      <c r="R3" s="2"/>
      <c r="S3" s="2"/>
      <c r="T3" s="2"/>
      <c r="U3" s="2"/>
      <c r="V3" s="2"/>
    </row>
    <row r="4" spans="1:54" ht="18.75">
      <c r="F4" s="15"/>
      <c r="L4" s="2"/>
      <c r="M4" s="4"/>
      <c r="N4" s="2"/>
      <c r="O4" s="2"/>
      <c r="P4" s="2"/>
      <c r="Q4" s="2"/>
      <c r="R4" s="2"/>
      <c r="S4" s="2"/>
      <c r="T4" s="2"/>
      <c r="U4" s="2"/>
      <c r="V4" s="2"/>
    </row>
    <row r="5" spans="1:54">
      <c r="A5" s="560" t="s">
        <v>394</v>
      </c>
      <c r="B5" s="560"/>
      <c r="C5" s="560"/>
      <c r="D5" s="560"/>
      <c r="E5" s="560"/>
      <c r="F5" s="560"/>
      <c r="L5" s="2"/>
      <c r="M5" s="4"/>
      <c r="N5" s="2"/>
      <c r="O5" s="2"/>
      <c r="P5" s="2"/>
      <c r="Q5" s="2"/>
      <c r="R5" s="2"/>
      <c r="S5" s="2"/>
      <c r="T5" s="2"/>
      <c r="U5" s="2"/>
      <c r="V5" s="2"/>
    </row>
    <row r="6" spans="1:54">
      <c r="G6" s="2"/>
      <c r="H6" s="2"/>
      <c r="I6" s="2"/>
      <c r="J6" s="2"/>
      <c r="K6" s="2"/>
      <c r="L6" s="2"/>
      <c r="M6" s="5"/>
      <c r="N6" s="5"/>
      <c r="O6" s="5"/>
      <c r="P6" s="5"/>
      <c r="Q6" s="5"/>
      <c r="R6" s="5"/>
      <c r="S6" s="5"/>
      <c r="T6" s="5"/>
      <c r="U6" s="5"/>
      <c r="V6" s="5"/>
      <c r="W6" s="5"/>
      <c r="X6" s="5"/>
      <c r="Y6" s="5"/>
      <c r="Z6" s="5"/>
      <c r="AA6" s="2"/>
      <c r="AB6" s="5"/>
      <c r="AC6" s="2"/>
      <c r="AD6" s="2"/>
      <c r="AE6" s="2"/>
      <c r="AF6" s="2"/>
      <c r="AG6" s="2"/>
      <c r="AH6" s="2"/>
      <c r="AI6" s="2"/>
      <c r="AJ6" s="2"/>
      <c r="AK6" s="2"/>
      <c r="AL6" s="2"/>
      <c r="AM6" s="2"/>
      <c r="AN6" s="2"/>
      <c r="AO6" s="2"/>
      <c r="AP6" s="2"/>
      <c r="AQ6" s="2"/>
      <c r="AR6" s="2"/>
      <c r="AS6" s="2"/>
    </row>
    <row r="7" spans="1:54">
      <c r="A7" s="460" t="s">
        <v>172</v>
      </c>
      <c r="B7" s="460"/>
      <c r="C7" s="460"/>
      <c r="D7" s="460"/>
      <c r="E7" s="460"/>
      <c r="F7" s="460"/>
      <c r="G7" s="96"/>
      <c r="H7" s="96"/>
      <c r="I7" s="96"/>
      <c r="J7" s="96"/>
      <c r="K7" s="96"/>
      <c r="L7" s="96"/>
      <c r="M7" s="5"/>
      <c r="N7" s="5"/>
      <c r="O7" s="5"/>
      <c r="P7" s="5"/>
      <c r="Q7" s="5"/>
      <c r="R7" s="5"/>
      <c r="S7" s="5"/>
      <c r="T7" s="5"/>
      <c r="U7" s="5"/>
      <c r="V7" s="5"/>
      <c r="W7" s="5"/>
      <c r="X7" s="5"/>
      <c r="Y7" s="5"/>
      <c r="Z7" s="5"/>
      <c r="AA7" s="2"/>
      <c r="AB7" s="5"/>
      <c r="AC7" s="2"/>
      <c r="AD7" s="2"/>
      <c r="AE7" s="2"/>
      <c r="AF7" s="2"/>
      <c r="AG7" s="2"/>
      <c r="AH7" s="2"/>
      <c r="AI7" s="2"/>
      <c r="AJ7" s="2"/>
      <c r="AK7" s="2"/>
      <c r="AL7" s="2"/>
      <c r="AM7" s="2"/>
      <c r="AN7" s="2"/>
      <c r="AO7" s="2"/>
      <c r="AP7" s="2"/>
      <c r="AQ7" s="2"/>
      <c r="AR7" s="2"/>
      <c r="AS7" s="2"/>
    </row>
    <row r="8" spans="1:54">
      <c r="A8" s="460" t="s">
        <v>306</v>
      </c>
      <c r="B8" s="460"/>
      <c r="C8" s="460"/>
      <c r="D8" s="460"/>
      <c r="E8" s="460"/>
      <c r="F8" s="460"/>
      <c r="G8" s="51"/>
      <c r="H8" s="51"/>
      <c r="I8" s="51"/>
      <c r="J8" s="51"/>
      <c r="K8" s="51"/>
      <c r="L8" s="51"/>
      <c r="M8" s="5"/>
      <c r="N8" s="5"/>
      <c r="O8" s="5"/>
      <c r="P8" s="5"/>
      <c r="Q8" s="5"/>
      <c r="R8" s="5"/>
      <c r="S8" s="5"/>
      <c r="T8" s="5"/>
      <c r="U8" s="5"/>
      <c r="V8" s="5"/>
      <c r="W8" s="5"/>
      <c r="X8" s="5"/>
      <c r="Y8" s="5"/>
      <c r="Z8" s="5"/>
      <c r="AA8" s="2"/>
      <c r="AB8" s="5"/>
      <c r="AC8" s="2"/>
      <c r="AD8" s="2"/>
      <c r="AE8" s="2"/>
      <c r="AF8" s="2"/>
      <c r="AG8" s="2"/>
      <c r="AH8" s="2"/>
      <c r="AI8" s="2"/>
      <c r="AJ8" s="2"/>
      <c r="AK8" s="2"/>
      <c r="AL8" s="2"/>
      <c r="AM8" s="2"/>
      <c r="AN8" s="2"/>
      <c r="AO8" s="2"/>
      <c r="AP8" s="2"/>
      <c r="AQ8" s="2"/>
      <c r="AR8" s="2"/>
      <c r="AS8" s="2"/>
    </row>
    <row r="9" spans="1:54">
      <c r="A9" s="2"/>
      <c r="B9" s="2"/>
      <c r="C9" s="2"/>
      <c r="D9" s="2"/>
      <c r="E9" s="2"/>
      <c r="F9" s="2"/>
      <c r="G9" s="2"/>
      <c r="H9" s="2"/>
      <c r="I9" s="2"/>
      <c r="J9" s="2"/>
      <c r="K9" s="2"/>
      <c r="L9" s="2"/>
      <c r="M9" s="5"/>
      <c r="N9" s="5"/>
      <c r="O9" s="5"/>
      <c r="P9" s="5"/>
      <c r="Q9" s="5"/>
      <c r="R9" s="5"/>
      <c r="S9" s="5"/>
      <c r="T9" s="5"/>
      <c r="U9" s="5"/>
      <c r="V9" s="5"/>
      <c r="W9" s="5"/>
      <c r="X9" s="5"/>
      <c r="Y9" s="5"/>
      <c r="Z9" s="5"/>
      <c r="AA9" s="2"/>
      <c r="AB9" s="5"/>
      <c r="AC9" s="2"/>
      <c r="AD9" s="2"/>
      <c r="AE9" s="2"/>
      <c r="AF9" s="2"/>
      <c r="AG9" s="2"/>
      <c r="AH9" s="2"/>
      <c r="AI9" s="2"/>
      <c r="AJ9" s="2"/>
      <c r="AK9" s="2"/>
      <c r="AL9" s="2"/>
      <c r="AM9" s="2"/>
      <c r="AN9" s="2"/>
      <c r="AO9" s="2"/>
      <c r="AP9" s="2"/>
      <c r="AQ9" s="2"/>
      <c r="AR9" s="2"/>
      <c r="AS9" s="2"/>
    </row>
    <row r="10" spans="1:54" ht="26.25" customHeight="1">
      <c r="A10" s="378" t="s">
        <v>53</v>
      </c>
      <c r="B10" s="378"/>
      <c r="C10" s="378"/>
      <c r="D10" s="378"/>
      <c r="E10" s="378"/>
      <c r="F10" s="378"/>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c r="BA10" s="45"/>
      <c r="BB10" s="45"/>
    </row>
    <row r="11" spans="1:54" ht="15" customHeight="1">
      <c r="A11" s="100"/>
      <c r="B11" s="100"/>
      <c r="C11" s="100"/>
      <c r="D11" s="100"/>
      <c r="E11" s="100"/>
      <c r="F11" s="100"/>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c r="AZ11" s="45"/>
      <c r="BA11" s="45"/>
      <c r="BB11" s="45"/>
    </row>
    <row r="12" spans="1:54" ht="18" customHeight="1">
      <c r="A12" s="440" t="s">
        <v>313</v>
      </c>
      <c r="B12" s="440"/>
      <c r="C12" s="440"/>
      <c r="D12" s="440"/>
      <c r="E12" s="440"/>
      <c r="F12" s="440"/>
      <c r="G12" s="94"/>
      <c r="H12" s="94"/>
      <c r="I12" s="94"/>
      <c r="J12" s="94"/>
      <c r="K12" s="94"/>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c r="BA12" s="45"/>
      <c r="BB12" s="45"/>
    </row>
    <row r="13" spans="1:54" ht="13.5" customHeight="1">
      <c r="A13" s="94" t="s">
        <v>308</v>
      </c>
      <c r="B13" s="94"/>
      <c r="C13" s="94"/>
      <c r="D13" s="94"/>
      <c r="E13" s="94"/>
      <c r="F13" s="94"/>
      <c r="G13" s="94"/>
      <c r="H13" s="94"/>
      <c r="I13" s="94"/>
      <c r="J13" s="94"/>
      <c r="K13" s="94"/>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c r="BA13" s="45"/>
      <c r="BB13" s="45"/>
    </row>
    <row r="14" spans="1:54" ht="36" customHeight="1">
      <c r="A14" s="559" t="s">
        <v>471</v>
      </c>
      <c r="B14" s="417" t="s">
        <v>312</v>
      </c>
      <c r="C14" s="388" t="s">
        <v>17</v>
      </c>
      <c r="D14" s="417" t="s">
        <v>311</v>
      </c>
      <c r="E14" s="417"/>
      <c r="F14" s="417"/>
      <c r="H14" s="19"/>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row>
    <row r="15" spans="1:54">
      <c r="A15" s="559"/>
      <c r="B15" s="417"/>
      <c r="C15" s="390"/>
      <c r="D15" s="110">
        <v>2018</v>
      </c>
      <c r="E15" s="110">
        <v>2019</v>
      </c>
      <c r="F15" s="110">
        <v>2020</v>
      </c>
      <c r="H15" s="19"/>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row>
    <row r="16" spans="1:54">
      <c r="A16" s="39">
        <v>1</v>
      </c>
      <c r="B16" s="110">
        <v>2</v>
      </c>
      <c r="C16" s="39">
        <v>3</v>
      </c>
      <c r="D16" s="110">
        <v>4</v>
      </c>
      <c r="E16" s="39">
        <v>5</v>
      </c>
      <c r="F16" s="110">
        <v>6</v>
      </c>
      <c r="H16" s="19"/>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row>
    <row r="17" spans="1:46" ht="21.75" customHeight="1">
      <c r="A17" s="39"/>
      <c r="B17" s="71"/>
      <c r="C17" s="71"/>
      <c r="D17" s="12"/>
      <c r="E17" s="12"/>
      <c r="F17" s="12"/>
      <c r="H17" s="19"/>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row>
    <row r="23" spans="1:46">
      <c r="K23" s="46"/>
    </row>
  </sheetData>
  <mergeCells count="9">
    <mergeCell ref="A10:F10"/>
    <mergeCell ref="A14:A15"/>
    <mergeCell ref="B14:B15"/>
    <mergeCell ref="D14:F14"/>
    <mergeCell ref="A5:F5"/>
    <mergeCell ref="A7:F7"/>
    <mergeCell ref="A8:F8"/>
    <mergeCell ref="C14:C15"/>
    <mergeCell ref="A12:F12"/>
  </mergeCells>
  <pageMargins left="0.70866141732283472" right="0.70866141732283472" top="0.74803149606299213" bottom="0.74803149606299213" header="0.31496062992125984" footer="0.31496062992125984"/>
  <pageSetup paperSize="9" scale="73" orientation="portrait" r:id="rId1"/>
</worksheet>
</file>

<file path=xl/worksheets/sheet25.xml><?xml version="1.0" encoding="utf-8"?>
<worksheet xmlns="http://schemas.openxmlformats.org/spreadsheetml/2006/main" xmlns:r="http://schemas.openxmlformats.org/officeDocument/2006/relationships">
  <sheetPr>
    <tabColor rgb="FF00B050"/>
    <pageSetUpPr fitToPage="1"/>
  </sheetPr>
  <dimension ref="A1:J11"/>
  <sheetViews>
    <sheetView view="pageBreakPreview" zoomScale="60" zoomScaleNormal="100" workbookViewId="0">
      <selection activeCell="B12" sqref="B12"/>
    </sheetView>
  </sheetViews>
  <sheetFormatPr defaultRowHeight="15.75"/>
  <cols>
    <col min="2" max="2" width="77" customWidth="1"/>
  </cols>
  <sheetData>
    <row r="1" spans="1:10" ht="18.75">
      <c r="A1" s="53"/>
      <c r="B1" s="25" t="s">
        <v>462</v>
      </c>
      <c r="C1" s="6"/>
      <c r="D1" s="6"/>
      <c r="E1" s="6"/>
      <c r="F1" s="6"/>
      <c r="G1" s="6"/>
      <c r="H1" s="6"/>
      <c r="I1" s="6"/>
    </row>
    <row r="2" spans="1:10" ht="18.75">
      <c r="A2" s="53"/>
      <c r="B2" s="15" t="s">
        <v>1</v>
      </c>
      <c r="C2" s="6"/>
      <c r="D2" s="6"/>
      <c r="E2" s="6"/>
      <c r="F2" s="6"/>
      <c r="G2" s="6"/>
      <c r="H2" s="6"/>
      <c r="I2" s="6"/>
    </row>
    <row r="3" spans="1:10" ht="18.75">
      <c r="A3" s="53"/>
      <c r="B3" s="15" t="s">
        <v>259</v>
      </c>
      <c r="C3" s="6"/>
      <c r="D3" s="6"/>
      <c r="E3" s="6"/>
      <c r="F3" s="6"/>
      <c r="G3" s="6"/>
      <c r="H3" s="6"/>
      <c r="I3" s="6"/>
    </row>
    <row r="4" spans="1:10" ht="18.75">
      <c r="A4" s="53"/>
      <c r="B4" s="15"/>
      <c r="C4" s="6"/>
      <c r="D4" s="6"/>
      <c r="E4" s="6"/>
      <c r="F4" s="6"/>
      <c r="G4" s="6"/>
      <c r="H4" s="6"/>
      <c r="I4" s="6"/>
    </row>
    <row r="5" spans="1:10" ht="171" customHeight="1">
      <c r="A5" s="561" t="s">
        <v>476</v>
      </c>
      <c r="B5" s="561"/>
      <c r="C5" s="68"/>
      <c r="D5" s="68"/>
      <c r="E5" s="68"/>
      <c r="F5" s="68"/>
      <c r="G5" s="68"/>
      <c r="H5" s="68"/>
      <c r="I5" s="68"/>
      <c r="J5" s="68"/>
    </row>
    <row r="6" spans="1:10" ht="20.25" customHeight="1">
      <c r="A6" s="50"/>
      <c r="B6" s="50"/>
      <c r="C6" s="68"/>
      <c r="D6" s="68"/>
      <c r="E6" s="68"/>
      <c r="F6" s="68"/>
      <c r="G6" s="68"/>
      <c r="H6" s="68"/>
      <c r="I6" s="68"/>
      <c r="J6" s="68"/>
    </row>
    <row r="7" spans="1:10" ht="18.75">
      <c r="A7" s="377" t="s">
        <v>53</v>
      </c>
      <c r="B7" s="377"/>
      <c r="C7" s="50"/>
      <c r="D7" s="50"/>
      <c r="E7" s="50"/>
      <c r="F7" s="6"/>
      <c r="G7" s="6"/>
      <c r="H7" s="6"/>
      <c r="I7" s="6"/>
      <c r="J7" s="6"/>
    </row>
    <row r="9" spans="1:10" ht="69" customHeight="1">
      <c r="A9" s="98" t="s">
        <v>471</v>
      </c>
      <c r="B9" s="110" t="s">
        <v>60</v>
      </c>
    </row>
    <row r="10" spans="1:10">
      <c r="A10" s="132">
        <v>1</v>
      </c>
      <c r="B10" s="132">
        <v>2</v>
      </c>
    </row>
    <row r="11" spans="1:10" ht="93.75">
      <c r="A11" s="21"/>
      <c r="B11" s="297" t="s">
        <v>908</v>
      </c>
    </row>
  </sheetData>
  <mergeCells count="2">
    <mergeCell ref="A7:B7"/>
    <mergeCell ref="A5:B5"/>
  </mergeCells>
  <pageMargins left="0.70866141732283472" right="0.70866141732283472" top="0.74803149606299213" bottom="0.74803149606299213" header="0.31496062992125984" footer="0.31496062992125984"/>
  <pageSetup paperSize="9" scale="95"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enableFormatConditionsCalculation="0">
    <tabColor rgb="FF00B050"/>
  </sheetPr>
  <dimension ref="A1:CH74"/>
  <sheetViews>
    <sheetView tabSelected="1" view="pageBreakPreview" zoomScale="70" zoomScaleNormal="100" zoomScaleSheetLayoutView="70" workbookViewId="0">
      <pane xSplit="14" ySplit="15" topLeftCell="O16" activePane="bottomRight" state="frozen"/>
      <selection pane="topRight" activeCell="O1" sqref="O1"/>
      <selection pane="bottomLeft" activeCell="A16" sqref="A16"/>
      <selection pane="bottomRight" activeCell="BS10" sqref="BS10"/>
    </sheetView>
  </sheetViews>
  <sheetFormatPr defaultRowHeight="15.75"/>
  <cols>
    <col min="1" max="1" width="10.625" style="1" customWidth="1"/>
    <col min="2" max="2" width="42.5" style="1" customWidth="1"/>
    <col min="3" max="3" width="21.75" style="1" customWidth="1"/>
    <col min="4" max="4" width="5.875" style="1" customWidth="1"/>
    <col min="5" max="5" width="6" style="1" customWidth="1"/>
    <col min="6" max="6" width="6" style="312" customWidth="1"/>
    <col min="7" max="7" width="6" style="1" customWidth="1"/>
    <col min="8" max="8" width="7.625" style="1" customWidth="1"/>
    <col min="9" max="9" width="7.625" style="2" customWidth="1"/>
    <col min="10" max="10" width="11.75" style="1" customWidth="1"/>
    <col min="11" max="11" width="11.125" style="1" customWidth="1"/>
    <col min="12" max="12" width="6.75" style="1" customWidth="1"/>
    <col min="13" max="13" width="12.125" style="1" customWidth="1"/>
    <col min="14" max="14" width="9" style="2" customWidth="1"/>
    <col min="15" max="15" width="8.125" style="2" customWidth="1"/>
    <col min="16" max="16" width="16.75" style="2" customWidth="1"/>
    <col min="17" max="17" width="17.75" style="2" customWidth="1"/>
    <col min="18" max="18" width="18.125" style="2" customWidth="1"/>
    <col min="19" max="19" width="16.75" style="2" customWidth="1"/>
    <col min="20" max="20" width="19.375" style="2" customWidth="1"/>
    <col min="21" max="21" width="10.125" style="2" customWidth="1"/>
    <col min="22" max="22" width="9.625" style="2" customWidth="1"/>
    <col min="23" max="23" width="8.75" style="2" customWidth="1"/>
    <col min="24" max="34" width="8.875" style="2" customWidth="1"/>
    <col min="35" max="42" width="7.25" style="2" customWidth="1"/>
    <col min="43" max="43" width="6" style="2" customWidth="1"/>
    <col min="44" max="44" width="7.75" style="2" customWidth="1"/>
    <col min="45" max="52" width="7.25" style="2" customWidth="1"/>
    <col min="53" max="53" width="9.75" style="2" customWidth="1"/>
    <col min="54" max="62" width="7.25" style="2" customWidth="1"/>
    <col min="63" max="63" width="10.125" style="2" customWidth="1"/>
    <col min="64" max="72" width="7.25" style="2" customWidth="1"/>
    <col min="73" max="73" width="10.5" style="2" customWidth="1"/>
    <col min="74" max="74" width="7.25" style="2" customWidth="1"/>
    <col min="75" max="75" width="8.25" style="2" customWidth="1"/>
    <col min="76" max="76" width="6.125" style="1" customWidth="1"/>
    <col min="77" max="77" width="9.5" style="1" customWidth="1"/>
    <col min="78" max="78" width="11.25" style="1" customWidth="1"/>
    <col min="79" max="79" width="7.375" style="1" customWidth="1"/>
    <col min="80" max="80" width="9" style="1"/>
    <col min="81" max="81" width="7.375" style="1" customWidth="1"/>
    <col min="82" max="82" width="9.375" style="1" customWidth="1"/>
    <col min="83" max="83" width="10.375" style="1" customWidth="1"/>
    <col min="84" max="84" width="7.125" style="1" customWidth="1"/>
    <col min="85" max="85" width="19.375" style="1" customWidth="1"/>
    <col min="86" max="16384" width="9" style="1"/>
  </cols>
  <sheetData>
    <row r="1" spans="1:85">
      <c r="A1" s="2"/>
      <c r="B1" s="2"/>
      <c r="C1" s="2"/>
      <c r="D1" s="2"/>
      <c r="E1" s="2"/>
      <c r="F1" s="2"/>
      <c r="G1" s="2"/>
      <c r="H1" s="2"/>
      <c r="J1" s="2"/>
      <c r="K1" s="2"/>
      <c r="L1" s="2"/>
      <c r="M1" s="2"/>
    </row>
    <row r="2" spans="1:85">
      <c r="A2" s="2"/>
      <c r="B2" s="2"/>
      <c r="C2" s="2"/>
      <c r="D2" s="2"/>
      <c r="E2" s="2"/>
      <c r="F2" s="2"/>
      <c r="G2" s="2"/>
      <c r="H2" s="2"/>
      <c r="J2" s="2"/>
      <c r="K2" s="2"/>
      <c r="L2" s="2"/>
      <c r="M2" s="2"/>
    </row>
    <row r="3" spans="1:85">
      <c r="A3" s="2"/>
      <c r="B3" s="2"/>
      <c r="C3" s="2"/>
      <c r="D3" s="2"/>
      <c r="E3" s="2"/>
      <c r="F3" s="2"/>
      <c r="G3" s="2"/>
      <c r="H3" s="2"/>
      <c r="J3" s="2"/>
      <c r="K3" s="2"/>
      <c r="L3" s="2"/>
      <c r="M3" s="2"/>
    </row>
    <row r="4" spans="1:85" ht="18.75">
      <c r="A4" s="392" t="s">
        <v>384</v>
      </c>
      <c r="B4" s="392"/>
      <c r="C4" s="392"/>
      <c r="D4" s="392"/>
      <c r="E4" s="392"/>
      <c r="F4" s="392"/>
      <c r="G4" s="392"/>
      <c r="H4" s="392"/>
      <c r="I4" s="392"/>
      <c r="J4" s="392"/>
      <c r="K4" s="392"/>
      <c r="L4" s="392"/>
      <c r="M4" s="392"/>
      <c r="N4" s="392"/>
      <c r="O4" s="392"/>
      <c r="P4" s="392"/>
      <c r="Q4" s="392"/>
      <c r="R4" s="392"/>
      <c r="S4" s="392"/>
      <c r="T4" s="392"/>
      <c r="U4" s="392"/>
      <c r="V4" s="392"/>
      <c r="W4" s="392"/>
      <c r="X4" s="392"/>
      <c r="Y4" s="358"/>
      <c r="Z4" s="358"/>
      <c r="AA4" s="358"/>
      <c r="AB4" s="358"/>
      <c r="AC4" s="358"/>
      <c r="AD4" s="358"/>
      <c r="AE4" s="358"/>
      <c r="AF4" s="358"/>
      <c r="AG4" s="358"/>
      <c r="AH4" s="358"/>
    </row>
    <row r="5" spans="1:85" ht="18.75">
      <c r="A5" s="393"/>
      <c r="B5" s="393"/>
      <c r="C5" s="393"/>
      <c r="D5" s="393"/>
      <c r="E5" s="393"/>
      <c r="F5" s="393"/>
      <c r="G5" s="393"/>
      <c r="H5" s="393"/>
      <c r="I5" s="393"/>
      <c r="J5" s="393"/>
      <c r="K5" s="393"/>
      <c r="L5" s="393"/>
      <c r="M5" s="393"/>
      <c r="N5" s="393"/>
      <c r="O5" s="393"/>
      <c r="P5" s="393"/>
      <c r="Q5" s="393"/>
      <c r="R5" s="393"/>
      <c r="S5" s="393"/>
      <c r="T5" s="393"/>
      <c r="U5" s="393"/>
      <c r="V5" s="393"/>
      <c r="W5" s="393"/>
      <c r="X5" s="393"/>
      <c r="Y5" s="359"/>
      <c r="Z5" s="359"/>
      <c r="AA5" s="359"/>
      <c r="AB5" s="359"/>
      <c r="AC5" s="359"/>
      <c r="AD5" s="359"/>
      <c r="AE5" s="359"/>
      <c r="AF5" s="359"/>
      <c r="AG5" s="359"/>
      <c r="AH5" s="359"/>
      <c r="AI5" s="336"/>
      <c r="AJ5" s="336"/>
      <c r="AK5" s="336"/>
      <c r="AL5" s="336"/>
      <c r="AM5" s="336"/>
      <c r="AN5" s="336"/>
      <c r="AO5" s="336"/>
      <c r="AP5" s="336"/>
      <c r="AQ5" s="336"/>
      <c r="AR5" s="336"/>
      <c r="AS5" s="336"/>
      <c r="AT5" s="336"/>
      <c r="AU5" s="336"/>
      <c r="AV5" s="336"/>
      <c r="AW5" s="336"/>
      <c r="AX5" s="336"/>
      <c r="AY5" s="336"/>
      <c r="AZ5" s="336"/>
      <c r="BA5" s="336"/>
      <c r="BB5" s="336"/>
      <c r="BC5" s="336"/>
      <c r="BD5" s="336"/>
      <c r="BE5" s="336"/>
      <c r="BF5" s="336"/>
      <c r="BG5" s="336"/>
      <c r="BH5" s="336"/>
      <c r="BI5" s="336"/>
      <c r="BJ5" s="336"/>
      <c r="BK5" s="336"/>
      <c r="BL5" s="336"/>
      <c r="BM5" s="336"/>
      <c r="BN5" s="336"/>
      <c r="BO5" s="336"/>
      <c r="BP5" s="336"/>
      <c r="BQ5" s="336"/>
      <c r="BR5" s="336"/>
      <c r="BS5" s="336"/>
      <c r="BT5" s="336"/>
      <c r="BU5" s="336"/>
      <c r="BV5" s="336"/>
      <c r="BW5" s="83"/>
      <c r="BX5" s="83"/>
      <c r="BY5" s="83"/>
      <c r="BZ5" s="83"/>
      <c r="CA5" s="83"/>
      <c r="CB5" s="83"/>
      <c r="CC5" s="83"/>
      <c r="CD5" s="83"/>
      <c r="CE5" s="83"/>
      <c r="CF5" s="83"/>
      <c r="CG5" s="83"/>
    </row>
    <row r="6" spans="1:85" ht="18.75">
      <c r="A6" s="394" t="s">
        <v>990</v>
      </c>
      <c r="B6" s="394"/>
      <c r="C6" s="394"/>
      <c r="D6" s="394"/>
      <c r="E6" s="394"/>
      <c r="F6" s="394"/>
      <c r="G6" s="394"/>
      <c r="H6" s="394"/>
      <c r="I6" s="394"/>
      <c r="J6" s="394"/>
      <c r="K6" s="394"/>
      <c r="L6" s="394"/>
      <c r="M6" s="394"/>
      <c r="N6" s="394"/>
      <c r="O6" s="394"/>
      <c r="P6" s="394"/>
      <c r="Q6" s="394"/>
      <c r="R6" s="394"/>
      <c r="S6" s="394"/>
      <c r="T6" s="394"/>
      <c r="U6" s="394"/>
      <c r="V6" s="394"/>
      <c r="W6" s="394"/>
      <c r="X6" s="394"/>
      <c r="Y6" s="360"/>
      <c r="Z6" s="360"/>
      <c r="AA6" s="360"/>
      <c r="AB6" s="360"/>
      <c r="AC6" s="360"/>
      <c r="AD6" s="360"/>
      <c r="AE6" s="360"/>
      <c r="AF6" s="360"/>
      <c r="AG6" s="360"/>
      <c r="AH6" s="360"/>
      <c r="AI6" s="203"/>
      <c r="AJ6" s="203"/>
      <c r="AK6" s="203"/>
      <c r="AL6" s="203"/>
      <c r="AM6" s="203"/>
      <c r="AN6" s="203"/>
      <c r="AO6" s="203"/>
      <c r="AP6" s="203"/>
      <c r="AQ6" s="203"/>
      <c r="AR6" s="203"/>
      <c r="AS6" s="203"/>
      <c r="AT6" s="203"/>
      <c r="AU6" s="203"/>
      <c r="AV6" s="203"/>
      <c r="AW6" s="203"/>
      <c r="AX6" s="203"/>
      <c r="AY6" s="203"/>
      <c r="AZ6" s="203"/>
      <c r="BA6" s="203"/>
      <c r="BB6" s="203"/>
      <c r="BC6" s="203"/>
      <c r="BD6" s="203"/>
      <c r="BE6" s="203"/>
      <c r="BF6" s="203"/>
      <c r="BG6" s="203"/>
      <c r="BH6" s="203"/>
      <c r="BI6" s="203"/>
      <c r="BJ6" s="203"/>
      <c r="BK6" s="203"/>
      <c r="BL6" s="203"/>
      <c r="BM6" s="203"/>
      <c r="BN6" s="203"/>
      <c r="BO6" s="203"/>
      <c r="BP6" s="203"/>
      <c r="BQ6" s="203"/>
      <c r="BR6" s="203"/>
      <c r="BS6" s="203"/>
      <c r="BT6" s="203"/>
      <c r="BU6" s="203"/>
      <c r="BV6" s="203"/>
      <c r="BW6" s="203"/>
      <c r="BX6" s="89"/>
      <c r="BY6" s="89"/>
      <c r="BZ6" s="89"/>
      <c r="CA6" s="89"/>
      <c r="CB6" s="89"/>
      <c r="CC6" s="89"/>
      <c r="CD6" s="89"/>
      <c r="CE6" s="89"/>
      <c r="CF6" s="89"/>
      <c r="CG6" s="89"/>
    </row>
    <row r="7" spans="1:85" ht="18.75" customHeight="1">
      <c r="A7" s="395" t="s">
        <v>306</v>
      </c>
      <c r="B7" s="395"/>
      <c r="C7" s="395"/>
      <c r="D7" s="395"/>
      <c r="E7" s="395"/>
      <c r="F7" s="395"/>
      <c r="G7" s="395"/>
      <c r="H7" s="395"/>
      <c r="I7" s="395"/>
      <c r="J7" s="395"/>
      <c r="K7" s="395"/>
      <c r="L7" s="395"/>
      <c r="M7" s="395"/>
      <c r="N7" s="395"/>
      <c r="O7" s="395"/>
      <c r="P7" s="395"/>
      <c r="Q7" s="395"/>
      <c r="R7" s="395"/>
      <c r="S7" s="395"/>
      <c r="T7" s="395"/>
      <c r="U7" s="395"/>
      <c r="V7" s="395"/>
      <c r="W7" s="395"/>
      <c r="X7" s="395"/>
      <c r="Y7" s="361"/>
      <c r="Z7" s="361"/>
      <c r="AA7" s="361"/>
      <c r="AB7" s="361"/>
      <c r="AC7" s="361"/>
      <c r="AD7" s="361"/>
      <c r="AE7" s="361"/>
      <c r="AF7" s="361"/>
      <c r="AG7" s="361"/>
      <c r="AH7" s="361"/>
      <c r="AI7" s="204"/>
      <c r="AJ7" s="204"/>
      <c r="AK7" s="204"/>
      <c r="AL7" s="204"/>
      <c r="AM7" s="204"/>
      <c r="AN7" s="204"/>
      <c r="AO7" s="204"/>
      <c r="AP7" s="204"/>
      <c r="AQ7" s="204"/>
      <c r="AR7" s="204"/>
      <c r="AS7" s="204"/>
      <c r="AT7" s="204"/>
      <c r="AU7" s="204"/>
      <c r="AV7" s="204"/>
      <c r="AW7" s="204"/>
      <c r="AX7" s="204"/>
      <c r="AY7" s="204"/>
      <c r="AZ7" s="204"/>
      <c r="BA7" s="204"/>
      <c r="BB7" s="204"/>
      <c r="BC7" s="204"/>
      <c r="BD7" s="204"/>
      <c r="BE7" s="204"/>
      <c r="BF7" s="204"/>
      <c r="BG7" s="204"/>
      <c r="BH7" s="204"/>
      <c r="BI7" s="204"/>
      <c r="BJ7" s="204"/>
      <c r="BK7" s="204"/>
      <c r="BL7" s="204"/>
      <c r="BM7" s="204"/>
      <c r="BN7" s="204"/>
      <c r="BO7" s="204"/>
      <c r="BP7" s="204"/>
      <c r="BQ7" s="204"/>
      <c r="BR7" s="204"/>
      <c r="BS7" s="204"/>
      <c r="BT7" s="204"/>
      <c r="BU7" s="204"/>
      <c r="BV7" s="204"/>
      <c r="BW7" s="204"/>
      <c r="BX7" s="90"/>
      <c r="BY7" s="90"/>
      <c r="BZ7" s="90"/>
      <c r="CA7" s="90"/>
      <c r="CB7" s="90"/>
      <c r="CC7" s="90"/>
      <c r="CD7" s="90"/>
      <c r="CE7" s="90"/>
      <c r="CF7" s="90"/>
      <c r="CG7" s="90"/>
    </row>
    <row r="8" spans="1:85" ht="18.75">
      <c r="A8" s="378"/>
      <c r="B8" s="378"/>
      <c r="C8" s="378"/>
      <c r="D8" s="378"/>
      <c r="E8" s="378"/>
      <c r="F8" s="378"/>
      <c r="G8" s="378"/>
      <c r="H8" s="378"/>
      <c r="I8" s="378"/>
      <c r="J8" s="378"/>
      <c r="K8" s="378"/>
      <c r="L8" s="378"/>
      <c r="M8" s="378"/>
      <c r="N8" s="378"/>
      <c r="O8" s="378"/>
      <c r="P8" s="378"/>
      <c r="Q8" s="378"/>
      <c r="R8" s="378"/>
      <c r="S8" s="378"/>
      <c r="T8" s="378"/>
      <c r="U8" s="378"/>
      <c r="V8" s="378"/>
      <c r="W8" s="378"/>
      <c r="X8" s="378"/>
      <c r="Y8" s="357"/>
      <c r="Z8" s="357"/>
      <c r="AA8" s="357"/>
      <c r="AB8" s="357"/>
      <c r="AC8" s="357"/>
      <c r="AD8" s="357"/>
      <c r="AE8" s="357"/>
      <c r="AF8" s="357"/>
      <c r="AG8" s="357"/>
      <c r="AH8" s="357"/>
      <c r="CG8" s="15"/>
    </row>
    <row r="9" spans="1:85" ht="18.75">
      <c r="A9" s="377" t="s">
        <v>1044</v>
      </c>
      <c r="B9" s="377"/>
      <c r="C9" s="377"/>
      <c r="D9" s="377"/>
      <c r="E9" s="377"/>
      <c r="F9" s="377"/>
      <c r="G9" s="377"/>
      <c r="H9" s="377"/>
      <c r="I9" s="377"/>
      <c r="J9" s="377"/>
      <c r="K9" s="377"/>
      <c r="L9" s="377"/>
      <c r="M9" s="377"/>
      <c r="N9" s="377"/>
      <c r="O9" s="377"/>
      <c r="P9" s="377"/>
      <c r="Q9" s="377"/>
      <c r="R9" s="377"/>
      <c r="S9" s="377"/>
      <c r="T9" s="377"/>
      <c r="U9" s="377"/>
      <c r="V9" s="377"/>
      <c r="W9" s="377"/>
      <c r="X9" s="377"/>
      <c r="Y9" s="356"/>
      <c r="Z9" s="356"/>
      <c r="AA9" s="356"/>
      <c r="AB9" s="356"/>
      <c r="AC9" s="356"/>
      <c r="AD9" s="356"/>
      <c r="AE9" s="356"/>
      <c r="AF9" s="356"/>
      <c r="AG9" s="356"/>
      <c r="AH9" s="356"/>
      <c r="AI9" s="107"/>
      <c r="AJ9" s="107"/>
      <c r="AK9" s="107"/>
      <c r="AL9" s="107"/>
      <c r="AM9" s="107"/>
      <c r="AN9" s="107"/>
      <c r="AO9" s="107"/>
      <c r="AP9" s="107"/>
      <c r="AQ9" s="107"/>
      <c r="AR9" s="107"/>
      <c r="AS9" s="107"/>
      <c r="AT9" s="107"/>
      <c r="AU9" s="107"/>
      <c r="AV9" s="107"/>
      <c r="AW9" s="107"/>
      <c r="AX9" s="107"/>
      <c r="AY9" s="107"/>
      <c r="AZ9" s="107"/>
      <c r="BA9" s="107"/>
      <c r="BB9" s="107"/>
      <c r="BC9" s="107"/>
      <c r="BD9" s="107"/>
      <c r="BE9" s="107"/>
      <c r="BF9" s="107"/>
      <c r="BG9" s="107"/>
      <c r="BH9" s="107"/>
      <c r="BI9" s="107"/>
      <c r="BJ9" s="107"/>
      <c r="BK9" s="372"/>
      <c r="BL9" s="107"/>
      <c r="BM9" s="107"/>
      <c r="BN9" s="107"/>
      <c r="BO9" s="107"/>
      <c r="BP9" s="107"/>
      <c r="BQ9" s="107"/>
      <c r="BR9" s="107"/>
      <c r="BS9" s="107"/>
      <c r="BT9" s="107"/>
      <c r="BU9" s="107"/>
      <c r="BV9" s="107"/>
      <c r="BW9" s="107"/>
      <c r="BX9" s="107"/>
      <c r="BY9" s="107"/>
      <c r="BZ9" s="107"/>
      <c r="CA9" s="107"/>
      <c r="CB9" s="107"/>
      <c r="CC9" s="107"/>
      <c r="CD9" s="107"/>
      <c r="CE9" s="107"/>
      <c r="CF9" s="107"/>
      <c r="CG9" s="107"/>
    </row>
    <row r="10" spans="1:85" ht="18.75">
      <c r="A10" s="392"/>
      <c r="B10" s="392"/>
      <c r="C10" s="392"/>
      <c r="D10" s="392"/>
      <c r="E10" s="392"/>
      <c r="F10" s="392"/>
      <c r="G10" s="392"/>
      <c r="H10" s="392"/>
      <c r="I10" s="392"/>
      <c r="J10" s="392"/>
      <c r="K10" s="392"/>
      <c r="L10" s="392"/>
      <c r="M10" s="392"/>
      <c r="N10" s="392"/>
      <c r="O10" s="392"/>
      <c r="P10" s="392"/>
      <c r="Q10" s="392"/>
      <c r="R10" s="392"/>
      <c r="S10" s="392"/>
      <c r="T10" s="392"/>
      <c r="U10" s="392"/>
      <c r="V10" s="392"/>
      <c r="W10" s="392"/>
      <c r="X10" s="392"/>
      <c r="Y10" s="358"/>
      <c r="Z10" s="358"/>
      <c r="AA10" s="358"/>
      <c r="AB10" s="358"/>
      <c r="AC10" s="358"/>
      <c r="AD10" s="358"/>
      <c r="AE10" s="358"/>
      <c r="AF10" s="358"/>
      <c r="AG10" s="358"/>
      <c r="AH10" s="358"/>
      <c r="AI10" s="335"/>
      <c r="AJ10" s="335"/>
      <c r="AK10" s="335"/>
      <c r="AL10" s="335"/>
      <c r="AM10" s="335"/>
      <c r="AN10" s="335"/>
      <c r="AO10" s="335"/>
      <c r="AP10" s="335"/>
      <c r="AQ10" s="335"/>
      <c r="AR10" s="335"/>
      <c r="AS10" s="335"/>
      <c r="AT10" s="335"/>
      <c r="AU10" s="335"/>
      <c r="AV10" s="335"/>
      <c r="AW10" s="335"/>
      <c r="AX10" s="335"/>
      <c r="AY10" s="335"/>
      <c r="AZ10" s="335"/>
      <c r="BA10" s="335"/>
      <c r="BB10" s="335"/>
      <c r="BC10" s="335"/>
      <c r="BD10" s="335"/>
      <c r="BE10" s="335"/>
      <c r="BF10" s="335"/>
      <c r="BG10" s="335"/>
      <c r="BH10" s="335"/>
      <c r="BI10" s="335"/>
      <c r="BJ10" s="335"/>
      <c r="BK10" s="335"/>
      <c r="BL10" s="335"/>
      <c r="BM10" s="335"/>
      <c r="BN10" s="335"/>
      <c r="BO10" s="335"/>
      <c r="BP10" s="335"/>
      <c r="BQ10" s="335"/>
      <c r="BR10" s="335"/>
      <c r="BS10" s="335"/>
      <c r="BT10" s="335"/>
      <c r="BU10" s="335"/>
      <c r="BV10" s="335"/>
      <c r="BW10" s="105"/>
      <c r="BX10" s="105"/>
      <c r="BY10" s="105"/>
      <c r="BZ10" s="105"/>
      <c r="CA10" s="105"/>
      <c r="CB10" s="105"/>
      <c r="CC10" s="105"/>
      <c r="CD10" s="105"/>
      <c r="CE10" s="105"/>
      <c r="CF10" s="105"/>
      <c r="CG10" s="105"/>
    </row>
    <row r="11" spans="1:85" ht="18.75">
      <c r="A11" s="377" t="s">
        <v>1045</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56"/>
      <c r="Z11" s="356"/>
      <c r="AA11" s="356"/>
      <c r="AB11" s="356"/>
      <c r="AC11" s="356"/>
      <c r="AD11" s="356"/>
      <c r="AE11" s="356"/>
      <c r="AF11" s="356"/>
      <c r="AG11" s="356"/>
      <c r="AH11" s="356"/>
      <c r="AI11" s="66"/>
      <c r="AJ11" s="66"/>
      <c r="AK11" s="66"/>
      <c r="AL11" s="66"/>
      <c r="AM11" s="66"/>
      <c r="AN11" s="66"/>
      <c r="AO11" s="66"/>
      <c r="AP11" s="66"/>
      <c r="AQ11" s="66"/>
      <c r="AR11" s="66"/>
      <c r="AS11" s="66"/>
      <c r="AT11" s="66"/>
      <c r="AU11" s="66"/>
      <c r="AV11" s="66"/>
      <c r="AW11" s="66"/>
      <c r="AX11" s="66"/>
      <c r="AY11" s="66"/>
      <c r="AZ11" s="66"/>
      <c r="BA11" s="66"/>
      <c r="BB11" s="66"/>
      <c r="BC11" s="66"/>
      <c r="BD11" s="66"/>
      <c r="BE11" s="66"/>
      <c r="BF11" s="66"/>
      <c r="BG11" s="66"/>
      <c r="BH11" s="66"/>
      <c r="BI11" s="66"/>
      <c r="BJ11" s="66"/>
      <c r="BK11" s="66"/>
      <c r="BL11" s="66"/>
      <c r="BM11" s="66"/>
      <c r="BN11" s="66"/>
      <c r="BO11" s="66"/>
      <c r="BP11" s="66"/>
      <c r="BQ11" s="66"/>
      <c r="BR11" s="66"/>
      <c r="BS11" s="66"/>
      <c r="BT11" s="66"/>
      <c r="BU11" s="66"/>
      <c r="BV11" s="66"/>
      <c r="BW11" s="66"/>
      <c r="BX11" s="66"/>
      <c r="BY11" s="66"/>
      <c r="BZ11" s="66"/>
      <c r="CA11" s="66"/>
      <c r="CB11" s="66"/>
      <c r="CC11" s="66"/>
      <c r="CD11" s="66"/>
      <c r="CE11" s="66"/>
      <c r="CF11" s="66"/>
      <c r="CG11" s="66"/>
    </row>
    <row r="12" spans="1:85">
      <c r="A12" s="378"/>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57"/>
      <c r="Z12" s="357"/>
      <c r="AA12" s="357"/>
      <c r="AB12" s="357"/>
      <c r="AC12" s="357"/>
      <c r="AD12" s="357"/>
      <c r="AE12" s="357"/>
      <c r="AF12" s="357"/>
      <c r="AG12" s="357"/>
      <c r="AH12" s="357"/>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row>
    <row r="13" spans="1:85">
      <c r="A13" s="2"/>
      <c r="BX13" s="2"/>
      <c r="BY13" s="2"/>
      <c r="BZ13" s="2"/>
      <c r="CF13" s="4"/>
    </row>
    <row r="14" spans="1:85" ht="63.75" customHeight="1">
      <c r="A14" s="391" t="s">
        <v>173</v>
      </c>
      <c r="B14" s="391" t="s">
        <v>31</v>
      </c>
      <c r="C14" s="391" t="s">
        <v>482</v>
      </c>
      <c r="D14" s="415" t="s">
        <v>167</v>
      </c>
      <c r="E14" s="391" t="s">
        <v>178</v>
      </c>
      <c r="F14" s="391"/>
      <c r="G14" s="391" t="s">
        <v>180</v>
      </c>
      <c r="H14" s="391"/>
      <c r="I14" s="391" t="s">
        <v>18</v>
      </c>
      <c r="J14" s="391"/>
      <c r="K14" s="391"/>
      <c r="L14" s="391"/>
      <c r="M14" s="391"/>
      <c r="N14" s="391"/>
      <c r="O14" s="400" t="s">
        <v>333</v>
      </c>
      <c r="P14" s="412" t="s">
        <v>1046</v>
      </c>
      <c r="Q14" s="391" t="s">
        <v>489</v>
      </c>
      <c r="R14" s="391"/>
      <c r="S14" s="391"/>
      <c r="T14" s="391"/>
      <c r="U14" s="391" t="s">
        <v>40</v>
      </c>
      <c r="V14" s="391"/>
      <c r="W14" s="396" t="s">
        <v>39</v>
      </c>
      <c r="X14" s="397"/>
      <c r="Y14" s="396" t="s">
        <v>989</v>
      </c>
      <c r="Z14" s="406"/>
      <c r="AA14" s="406"/>
      <c r="AB14" s="406"/>
      <c r="AC14" s="406"/>
      <c r="AD14" s="406"/>
      <c r="AE14" s="406"/>
      <c r="AF14" s="406"/>
      <c r="AG14" s="406"/>
      <c r="AH14" s="406"/>
      <c r="AI14" s="406"/>
      <c r="AJ14" s="406"/>
      <c r="AK14" s="406"/>
      <c r="AL14" s="406"/>
      <c r="AM14" s="406"/>
      <c r="AN14" s="406"/>
      <c r="AO14" s="406"/>
      <c r="AP14" s="406"/>
      <c r="AQ14" s="406"/>
      <c r="AR14" s="406"/>
      <c r="AS14" s="406"/>
      <c r="AT14" s="406"/>
      <c r="AU14" s="406"/>
      <c r="AV14" s="406"/>
      <c r="AW14" s="406"/>
      <c r="AX14" s="406"/>
      <c r="AY14" s="406"/>
      <c r="AZ14" s="406"/>
      <c r="BA14" s="406"/>
      <c r="BB14" s="406"/>
      <c r="BC14" s="406"/>
      <c r="BD14" s="406"/>
      <c r="BE14" s="406"/>
      <c r="BF14" s="406"/>
      <c r="BG14" s="406"/>
      <c r="BH14" s="406"/>
      <c r="BI14" s="406"/>
      <c r="BJ14" s="406"/>
      <c r="BK14" s="406"/>
      <c r="BL14" s="406"/>
      <c r="BM14" s="406"/>
      <c r="BN14" s="406"/>
      <c r="BO14" s="406"/>
      <c r="BP14" s="406"/>
      <c r="BQ14" s="406"/>
      <c r="BR14" s="406"/>
      <c r="BS14" s="406"/>
      <c r="BT14" s="406"/>
      <c r="BU14" s="406"/>
      <c r="BV14" s="406"/>
      <c r="BW14" s="406"/>
      <c r="BX14" s="406"/>
      <c r="BY14" s="406"/>
      <c r="BZ14" s="406"/>
      <c r="CA14" s="406"/>
      <c r="CB14" s="406"/>
      <c r="CC14" s="406"/>
      <c r="CD14" s="406"/>
      <c r="CE14" s="406"/>
      <c r="CF14" s="397"/>
      <c r="CG14" s="388" t="s">
        <v>166</v>
      </c>
    </row>
    <row r="15" spans="1:85" ht="85.5" customHeight="1">
      <c r="A15" s="391"/>
      <c r="B15" s="391"/>
      <c r="C15" s="391"/>
      <c r="D15" s="415"/>
      <c r="E15" s="391"/>
      <c r="F15" s="391"/>
      <c r="G15" s="391"/>
      <c r="H15" s="391"/>
      <c r="I15" s="403" t="s">
        <v>19</v>
      </c>
      <c r="J15" s="404"/>
      <c r="K15" s="405"/>
      <c r="L15" s="398" t="s">
        <v>165</v>
      </c>
      <c r="M15" s="411"/>
      <c r="N15" s="399"/>
      <c r="O15" s="401"/>
      <c r="P15" s="413"/>
      <c r="Q15" s="391" t="s">
        <v>19</v>
      </c>
      <c r="R15" s="391"/>
      <c r="S15" s="391" t="s">
        <v>165</v>
      </c>
      <c r="T15" s="391"/>
      <c r="U15" s="391"/>
      <c r="V15" s="391"/>
      <c r="W15" s="398"/>
      <c r="X15" s="399"/>
      <c r="Y15" s="403" t="s">
        <v>992</v>
      </c>
      <c r="Z15" s="404"/>
      <c r="AA15" s="404"/>
      <c r="AB15" s="404"/>
      <c r="AC15" s="405"/>
      <c r="AD15" s="403" t="s">
        <v>993</v>
      </c>
      <c r="AE15" s="404"/>
      <c r="AF15" s="404"/>
      <c r="AG15" s="404"/>
      <c r="AH15" s="405"/>
      <c r="AI15" s="403" t="s">
        <v>971</v>
      </c>
      <c r="AJ15" s="404"/>
      <c r="AK15" s="404"/>
      <c r="AL15" s="404"/>
      <c r="AM15" s="405"/>
      <c r="AN15" s="403" t="s">
        <v>1050</v>
      </c>
      <c r="AO15" s="404"/>
      <c r="AP15" s="404"/>
      <c r="AQ15" s="404"/>
      <c r="AR15" s="405"/>
      <c r="AS15" s="403" t="s">
        <v>972</v>
      </c>
      <c r="AT15" s="404"/>
      <c r="AU15" s="404"/>
      <c r="AV15" s="404"/>
      <c r="AW15" s="405"/>
      <c r="AX15" s="403" t="s">
        <v>1051</v>
      </c>
      <c r="AY15" s="404"/>
      <c r="AZ15" s="404"/>
      <c r="BA15" s="404"/>
      <c r="BB15" s="405"/>
      <c r="BC15" s="403" t="s">
        <v>973</v>
      </c>
      <c r="BD15" s="404"/>
      <c r="BE15" s="404"/>
      <c r="BF15" s="404"/>
      <c r="BG15" s="405"/>
      <c r="BH15" s="403" t="s">
        <v>974</v>
      </c>
      <c r="BI15" s="404"/>
      <c r="BJ15" s="404"/>
      <c r="BK15" s="404"/>
      <c r="BL15" s="405"/>
      <c r="BM15" s="403" t="s">
        <v>975</v>
      </c>
      <c r="BN15" s="404"/>
      <c r="BO15" s="404"/>
      <c r="BP15" s="404"/>
      <c r="BQ15" s="405"/>
      <c r="BR15" s="403" t="s">
        <v>976</v>
      </c>
      <c r="BS15" s="404"/>
      <c r="BT15" s="404"/>
      <c r="BU15" s="404"/>
      <c r="BV15" s="405"/>
      <c r="BW15" s="403" t="s">
        <v>38</v>
      </c>
      <c r="BX15" s="404"/>
      <c r="BY15" s="404"/>
      <c r="BZ15" s="404"/>
      <c r="CA15" s="405"/>
      <c r="CB15" s="403" t="s">
        <v>403</v>
      </c>
      <c r="CC15" s="404"/>
      <c r="CD15" s="404"/>
      <c r="CE15" s="404"/>
      <c r="CF15" s="405"/>
      <c r="CG15" s="389"/>
    </row>
    <row r="16" spans="1:85" ht="203.25" customHeight="1">
      <c r="A16" s="391"/>
      <c r="B16" s="391"/>
      <c r="C16" s="391"/>
      <c r="D16" s="415"/>
      <c r="E16" s="355" t="s">
        <v>400</v>
      </c>
      <c r="F16" s="43" t="s">
        <v>165</v>
      </c>
      <c r="G16" s="84" t="s">
        <v>400</v>
      </c>
      <c r="H16" s="43" t="s">
        <v>165</v>
      </c>
      <c r="I16" s="86" t="s">
        <v>457</v>
      </c>
      <c r="J16" s="86" t="s">
        <v>12</v>
      </c>
      <c r="K16" s="86" t="s">
        <v>11</v>
      </c>
      <c r="L16" s="86" t="s">
        <v>457</v>
      </c>
      <c r="M16" s="86" t="s">
        <v>12</v>
      </c>
      <c r="N16" s="86" t="s">
        <v>11</v>
      </c>
      <c r="O16" s="402"/>
      <c r="P16" s="414"/>
      <c r="Q16" s="86" t="s">
        <v>490</v>
      </c>
      <c r="R16" s="86" t="s">
        <v>623</v>
      </c>
      <c r="S16" s="86" t="s">
        <v>490</v>
      </c>
      <c r="T16" s="86" t="s">
        <v>623</v>
      </c>
      <c r="U16" s="85" t="s">
        <v>19</v>
      </c>
      <c r="V16" s="85" t="s">
        <v>165</v>
      </c>
      <c r="W16" s="366" t="s">
        <v>1049</v>
      </c>
      <c r="X16" s="367" t="s">
        <v>1052</v>
      </c>
      <c r="Y16" s="200" t="s">
        <v>28</v>
      </c>
      <c r="Z16" s="363" t="s">
        <v>25</v>
      </c>
      <c r="AA16" s="363" t="s">
        <v>483</v>
      </c>
      <c r="AB16" s="362" t="s">
        <v>480</v>
      </c>
      <c r="AC16" s="362" t="s">
        <v>27</v>
      </c>
      <c r="AD16" s="363" t="s">
        <v>28</v>
      </c>
      <c r="AE16" s="363" t="s">
        <v>25</v>
      </c>
      <c r="AF16" s="363" t="s">
        <v>483</v>
      </c>
      <c r="AG16" s="362" t="s">
        <v>480</v>
      </c>
      <c r="AH16" s="362" t="s">
        <v>27</v>
      </c>
      <c r="AI16" s="200" t="s">
        <v>28</v>
      </c>
      <c r="AJ16" s="333" t="s">
        <v>25</v>
      </c>
      <c r="AK16" s="333" t="s">
        <v>483</v>
      </c>
      <c r="AL16" s="334" t="s">
        <v>480</v>
      </c>
      <c r="AM16" s="334" t="s">
        <v>27</v>
      </c>
      <c r="AN16" s="333" t="s">
        <v>28</v>
      </c>
      <c r="AO16" s="333" t="s">
        <v>25</v>
      </c>
      <c r="AP16" s="333" t="s">
        <v>483</v>
      </c>
      <c r="AQ16" s="334" t="s">
        <v>480</v>
      </c>
      <c r="AR16" s="334" t="s">
        <v>27</v>
      </c>
      <c r="AS16" s="200" t="s">
        <v>28</v>
      </c>
      <c r="AT16" s="333" t="s">
        <v>25</v>
      </c>
      <c r="AU16" s="333" t="s">
        <v>483</v>
      </c>
      <c r="AV16" s="334" t="s">
        <v>480</v>
      </c>
      <c r="AW16" s="334" t="s">
        <v>27</v>
      </c>
      <c r="AX16" s="333" t="s">
        <v>28</v>
      </c>
      <c r="AY16" s="333" t="s">
        <v>25</v>
      </c>
      <c r="AZ16" s="333" t="s">
        <v>483</v>
      </c>
      <c r="BA16" s="334" t="s">
        <v>480</v>
      </c>
      <c r="BB16" s="334" t="s">
        <v>27</v>
      </c>
      <c r="BC16" s="200" t="s">
        <v>28</v>
      </c>
      <c r="BD16" s="333" t="s">
        <v>25</v>
      </c>
      <c r="BE16" s="333" t="s">
        <v>483</v>
      </c>
      <c r="BF16" s="334" t="s">
        <v>480</v>
      </c>
      <c r="BG16" s="334" t="s">
        <v>27</v>
      </c>
      <c r="BH16" s="333" t="s">
        <v>28</v>
      </c>
      <c r="BI16" s="333" t="s">
        <v>25</v>
      </c>
      <c r="BJ16" s="333" t="s">
        <v>483</v>
      </c>
      <c r="BK16" s="334" t="s">
        <v>480</v>
      </c>
      <c r="BL16" s="334" t="s">
        <v>27</v>
      </c>
      <c r="BM16" s="200" t="s">
        <v>28</v>
      </c>
      <c r="BN16" s="333" t="s">
        <v>25</v>
      </c>
      <c r="BO16" s="333" t="s">
        <v>483</v>
      </c>
      <c r="BP16" s="334" t="s">
        <v>480</v>
      </c>
      <c r="BQ16" s="334" t="s">
        <v>27</v>
      </c>
      <c r="BR16" s="333" t="s">
        <v>28</v>
      </c>
      <c r="BS16" s="333" t="s">
        <v>25</v>
      </c>
      <c r="BT16" s="333" t="s">
        <v>483</v>
      </c>
      <c r="BU16" s="334" t="s">
        <v>480</v>
      </c>
      <c r="BV16" s="334" t="s">
        <v>27</v>
      </c>
      <c r="BW16" s="86" t="s">
        <v>28</v>
      </c>
      <c r="BX16" s="86" t="s">
        <v>25</v>
      </c>
      <c r="BY16" s="86" t="s">
        <v>483</v>
      </c>
      <c r="BZ16" s="85" t="s">
        <v>480</v>
      </c>
      <c r="CA16" s="85" t="s">
        <v>27</v>
      </c>
      <c r="CB16" s="86" t="s">
        <v>28</v>
      </c>
      <c r="CC16" s="86" t="s">
        <v>25</v>
      </c>
      <c r="CD16" s="86" t="s">
        <v>483</v>
      </c>
      <c r="CE16" s="85" t="s">
        <v>480</v>
      </c>
      <c r="CF16" s="86" t="s">
        <v>27</v>
      </c>
      <c r="CG16" s="390"/>
    </row>
    <row r="17" spans="1:86" ht="19.5" customHeight="1">
      <c r="A17" s="111">
        <v>1</v>
      </c>
      <c r="B17" s="111">
        <v>2</v>
      </c>
      <c r="C17" s="111">
        <v>3</v>
      </c>
      <c r="D17" s="111">
        <v>4</v>
      </c>
      <c r="E17" s="403">
        <v>5</v>
      </c>
      <c r="F17" s="405"/>
      <c r="G17" s="111">
        <v>6</v>
      </c>
      <c r="H17" s="111">
        <v>7</v>
      </c>
      <c r="I17" s="111">
        <v>8</v>
      </c>
      <c r="J17" s="111">
        <v>9</v>
      </c>
      <c r="K17" s="111">
        <v>10</v>
      </c>
      <c r="L17" s="111">
        <v>11</v>
      </c>
      <c r="M17" s="111">
        <v>12</v>
      </c>
      <c r="N17" s="111">
        <v>13</v>
      </c>
      <c r="O17" s="111">
        <v>14</v>
      </c>
      <c r="P17" s="111">
        <v>15</v>
      </c>
      <c r="Q17" s="121" t="s">
        <v>611</v>
      </c>
      <c r="R17" s="121" t="s">
        <v>612</v>
      </c>
      <c r="S17" s="121" t="s">
        <v>613</v>
      </c>
      <c r="T17" s="121" t="s">
        <v>614</v>
      </c>
      <c r="U17" s="111">
        <v>17</v>
      </c>
      <c r="V17" s="111">
        <v>18</v>
      </c>
      <c r="W17" s="111">
        <v>19</v>
      </c>
      <c r="X17" s="313">
        <v>20</v>
      </c>
      <c r="Y17" s="121" t="s">
        <v>994</v>
      </c>
      <c r="Z17" s="121" t="s">
        <v>995</v>
      </c>
      <c r="AA17" s="121" t="s">
        <v>996</v>
      </c>
      <c r="AB17" s="121" t="s">
        <v>997</v>
      </c>
      <c r="AC17" s="121" t="s">
        <v>998</v>
      </c>
      <c r="AD17" s="121" t="s">
        <v>999</v>
      </c>
      <c r="AE17" s="121" t="s">
        <v>1000</v>
      </c>
      <c r="AF17" s="121" t="s">
        <v>1001</v>
      </c>
      <c r="AG17" s="121" t="s">
        <v>1002</v>
      </c>
      <c r="AH17" s="121" t="s">
        <v>1003</v>
      </c>
      <c r="AI17" s="121" t="s">
        <v>1004</v>
      </c>
      <c r="AJ17" s="121" t="s">
        <v>1005</v>
      </c>
      <c r="AK17" s="121" t="s">
        <v>1006</v>
      </c>
      <c r="AL17" s="121" t="s">
        <v>1007</v>
      </c>
      <c r="AM17" s="121" t="s">
        <v>1008</v>
      </c>
      <c r="AN17" s="121" t="s">
        <v>1009</v>
      </c>
      <c r="AO17" s="121" t="s">
        <v>1010</v>
      </c>
      <c r="AP17" s="121" t="s">
        <v>1011</v>
      </c>
      <c r="AQ17" s="121" t="s">
        <v>1012</v>
      </c>
      <c r="AR17" s="121" t="s">
        <v>1013</v>
      </c>
      <c r="AS17" s="121" t="s">
        <v>1014</v>
      </c>
      <c r="AT17" s="121" t="s">
        <v>1015</v>
      </c>
      <c r="AU17" s="121" t="s">
        <v>1016</v>
      </c>
      <c r="AV17" s="121" t="s">
        <v>1017</v>
      </c>
      <c r="AW17" s="121" t="s">
        <v>1018</v>
      </c>
      <c r="AX17" s="121" t="s">
        <v>1019</v>
      </c>
      <c r="AY17" s="121" t="s">
        <v>1020</v>
      </c>
      <c r="AZ17" s="121" t="s">
        <v>1021</v>
      </c>
      <c r="BA17" s="121" t="s">
        <v>1022</v>
      </c>
      <c r="BB17" s="121" t="s">
        <v>1023</v>
      </c>
      <c r="BC17" s="121" t="s">
        <v>1024</v>
      </c>
      <c r="BD17" s="121" t="s">
        <v>1025</v>
      </c>
      <c r="BE17" s="121" t="s">
        <v>1026</v>
      </c>
      <c r="BF17" s="121" t="s">
        <v>1027</v>
      </c>
      <c r="BG17" s="121" t="s">
        <v>1028</v>
      </c>
      <c r="BH17" s="121" t="s">
        <v>1029</v>
      </c>
      <c r="BI17" s="121" t="s">
        <v>1030</v>
      </c>
      <c r="BJ17" s="121" t="s">
        <v>1031</v>
      </c>
      <c r="BK17" s="121" t="s">
        <v>1032</v>
      </c>
      <c r="BL17" s="121" t="s">
        <v>1033</v>
      </c>
      <c r="BM17" s="121" t="s">
        <v>1034</v>
      </c>
      <c r="BN17" s="121" t="s">
        <v>1035</v>
      </c>
      <c r="BO17" s="121" t="s">
        <v>1036</v>
      </c>
      <c r="BP17" s="121" t="s">
        <v>1037</v>
      </c>
      <c r="BQ17" s="121" t="s">
        <v>1038</v>
      </c>
      <c r="BR17" s="121" t="s">
        <v>1039</v>
      </c>
      <c r="BS17" s="121" t="s">
        <v>1040</v>
      </c>
      <c r="BT17" s="121" t="s">
        <v>1041</v>
      </c>
      <c r="BU17" s="121" t="s">
        <v>1042</v>
      </c>
      <c r="BV17" s="121" t="s">
        <v>1043</v>
      </c>
      <c r="BW17" s="111">
        <v>22</v>
      </c>
      <c r="BX17" s="111">
        <v>23</v>
      </c>
      <c r="BY17" s="364">
        <v>24</v>
      </c>
      <c r="BZ17" s="364">
        <v>25</v>
      </c>
      <c r="CA17" s="364">
        <v>26</v>
      </c>
      <c r="CB17" s="364">
        <v>27</v>
      </c>
      <c r="CC17" s="364">
        <v>28</v>
      </c>
      <c r="CD17" s="364">
        <v>29</v>
      </c>
      <c r="CE17" s="364">
        <v>30</v>
      </c>
      <c r="CF17" s="364">
        <v>31</v>
      </c>
      <c r="CG17" s="364">
        <v>32</v>
      </c>
    </row>
    <row r="18" spans="1:86" s="312" customFormat="1">
      <c r="A18" s="314" t="s">
        <v>502</v>
      </c>
      <c r="B18" s="315" t="s">
        <v>658</v>
      </c>
      <c r="C18" s="316" t="s">
        <v>914</v>
      </c>
      <c r="D18" s="343" t="str">
        <f t="shared" ref="D18:X18" si="0">D39</f>
        <v>нд</v>
      </c>
      <c r="E18" s="343" t="str">
        <f t="shared" si="0"/>
        <v>нд</v>
      </c>
      <c r="F18" s="316" t="s">
        <v>586</v>
      </c>
      <c r="G18" s="343" t="str">
        <f t="shared" si="0"/>
        <v>нд</v>
      </c>
      <c r="H18" s="343" t="str">
        <f t="shared" si="0"/>
        <v>нд</v>
      </c>
      <c r="I18" s="343" t="str">
        <f t="shared" si="0"/>
        <v>нд</v>
      </c>
      <c r="J18" s="343">
        <f t="shared" si="0"/>
        <v>28.634707175999999</v>
      </c>
      <c r="K18" s="343">
        <v>0</v>
      </c>
      <c r="L18" s="343" t="str">
        <f t="shared" si="0"/>
        <v>нд</v>
      </c>
      <c r="M18" s="343">
        <f t="shared" si="0"/>
        <v>54.449166107999993</v>
      </c>
      <c r="N18" s="343" t="str">
        <f t="shared" si="0"/>
        <v>нд</v>
      </c>
      <c r="O18" s="343" t="str">
        <f t="shared" si="0"/>
        <v>нд</v>
      </c>
      <c r="P18" s="343">
        <f t="shared" si="0"/>
        <v>24.767908908000003</v>
      </c>
      <c r="Q18" s="343">
        <f t="shared" si="0"/>
        <v>29.534406168</v>
      </c>
      <c r="R18" s="343">
        <f t="shared" si="0"/>
        <v>29.534406168</v>
      </c>
      <c r="S18" s="343">
        <f t="shared" si="0"/>
        <v>55.329860027999999</v>
      </c>
      <c r="T18" s="343">
        <f t="shared" si="0"/>
        <v>55.329860027999999</v>
      </c>
      <c r="U18" s="343">
        <f>U39</f>
        <v>28.634707175999999</v>
      </c>
      <c r="V18" s="343">
        <f t="shared" si="0"/>
        <v>54.449166107999993</v>
      </c>
      <c r="W18" s="343">
        <f t="shared" si="0"/>
        <v>7.3644839999999991</v>
      </c>
      <c r="X18" s="343">
        <f t="shared" si="0"/>
        <v>29.681257199999997</v>
      </c>
      <c r="Y18" s="343">
        <f t="shared" ref="Y18:AH18" si="1">Y39</f>
        <v>3.5771999999999995</v>
      </c>
      <c r="Z18" s="343">
        <f t="shared" si="1"/>
        <v>0</v>
      </c>
      <c r="AA18" s="343">
        <f t="shared" si="1"/>
        <v>0</v>
      </c>
      <c r="AB18" s="343">
        <f t="shared" si="1"/>
        <v>3.5771999999999995</v>
      </c>
      <c r="AC18" s="343">
        <f t="shared" si="1"/>
        <v>0</v>
      </c>
      <c r="AD18" s="343">
        <f t="shared" si="1"/>
        <v>0</v>
      </c>
      <c r="AE18" s="343">
        <f t="shared" si="1"/>
        <v>0</v>
      </c>
      <c r="AF18" s="343">
        <f t="shared" si="1"/>
        <v>0</v>
      </c>
      <c r="AG18" s="343">
        <f t="shared" si="1"/>
        <v>0</v>
      </c>
      <c r="AH18" s="343">
        <f t="shared" si="1"/>
        <v>0</v>
      </c>
      <c r="AI18" s="343">
        <f t="shared" ref="AI18:BV18" si="2">AI39</f>
        <v>3.628807176</v>
      </c>
      <c r="AJ18" s="343">
        <f t="shared" si="2"/>
        <v>0</v>
      </c>
      <c r="AK18" s="343">
        <f t="shared" si="2"/>
        <v>0</v>
      </c>
      <c r="AL18" s="343">
        <f t="shared" si="2"/>
        <v>2.4396</v>
      </c>
      <c r="AM18" s="343">
        <f t="shared" si="2"/>
        <v>1.189207176</v>
      </c>
      <c r="AN18" s="343">
        <f t="shared" si="2"/>
        <v>4.2691849079999997</v>
      </c>
      <c r="AO18" s="343">
        <f t="shared" si="2"/>
        <v>0</v>
      </c>
      <c r="AP18" s="343">
        <f t="shared" si="2"/>
        <v>0</v>
      </c>
      <c r="AQ18" s="343">
        <f t="shared" si="2"/>
        <v>2.4396</v>
      </c>
      <c r="AR18" s="343">
        <f t="shared" si="2"/>
        <v>1.8295849079999997</v>
      </c>
      <c r="AS18" s="343">
        <f t="shared" si="2"/>
        <v>13.691756400000001</v>
      </c>
      <c r="AT18" s="343">
        <f t="shared" si="2"/>
        <v>0</v>
      </c>
      <c r="AU18" s="343">
        <f t="shared" si="2"/>
        <v>0</v>
      </c>
      <c r="AV18" s="343">
        <f t="shared" si="2"/>
        <v>2.7456</v>
      </c>
      <c r="AW18" s="343">
        <f t="shared" si="2"/>
        <v>10.946156400000001</v>
      </c>
      <c r="AX18" s="343">
        <f t="shared" si="2"/>
        <v>19.037474399999997</v>
      </c>
      <c r="AY18" s="343">
        <f t="shared" si="2"/>
        <v>0</v>
      </c>
      <c r="AZ18" s="343">
        <f t="shared" si="2"/>
        <v>0</v>
      </c>
      <c r="BA18" s="343">
        <f t="shared" si="2"/>
        <v>2.7456</v>
      </c>
      <c r="BB18" s="343">
        <f t="shared" si="2"/>
        <v>16.291874399999998</v>
      </c>
      <c r="BC18" s="343">
        <f t="shared" si="2"/>
        <v>3.5771999999999995</v>
      </c>
      <c r="BD18" s="343">
        <f t="shared" si="2"/>
        <v>0</v>
      </c>
      <c r="BE18" s="343">
        <f t="shared" si="2"/>
        <v>0</v>
      </c>
      <c r="BF18" s="343">
        <f t="shared" si="2"/>
        <v>2.4504000000000001</v>
      </c>
      <c r="BG18" s="343">
        <f t="shared" si="2"/>
        <v>1.1267999999999996</v>
      </c>
      <c r="BH18" s="343">
        <f t="shared" si="2"/>
        <v>6.9323999999999986</v>
      </c>
      <c r="BI18" s="343">
        <f t="shared" si="2"/>
        <v>0</v>
      </c>
      <c r="BJ18" s="343">
        <f t="shared" si="2"/>
        <v>0</v>
      </c>
      <c r="BK18" s="343">
        <f t="shared" si="2"/>
        <v>2.0419999999999998</v>
      </c>
      <c r="BL18" s="343">
        <f t="shared" si="2"/>
        <v>4.8903999999999987</v>
      </c>
      <c r="BM18" s="343">
        <f t="shared" si="2"/>
        <v>3.5771999999999999</v>
      </c>
      <c r="BN18" s="343">
        <f t="shared" si="2"/>
        <v>0</v>
      </c>
      <c r="BO18" s="343">
        <f t="shared" si="2"/>
        <v>0</v>
      </c>
      <c r="BP18" s="343">
        <f t="shared" si="2"/>
        <v>2.4504000000000001</v>
      </c>
      <c r="BQ18" s="343">
        <f t="shared" si="2"/>
        <v>1.1267999999999998</v>
      </c>
      <c r="BR18" s="343">
        <f>BR39</f>
        <v>8.3772000000000002</v>
      </c>
      <c r="BS18" s="343">
        <f t="shared" si="2"/>
        <v>0</v>
      </c>
      <c r="BT18" s="343">
        <f t="shared" si="2"/>
        <v>0</v>
      </c>
      <c r="BU18" s="343">
        <f t="shared" si="2"/>
        <v>4.0265253004323442</v>
      </c>
      <c r="BV18" s="343">
        <f t="shared" si="2"/>
        <v>4.3506746995676551</v>
      </c>
      <c r="BW18" s="343">
        <f t="shared" ref="BW18:CG18" si="3">BW39</f>
        <v>28.052163575999998</v>
      </c>
      <c r="BX18" s="343">
        <f t="shared" si="3"/>
        <v>0</v>
      </c>
      <c r="BY18" s="343">
        <f t="shared" si="3"/>
        <v>0</v>
      </c>
      <c r="BZ18" s="343">
        <f t="shared" si="3"/>
        <v>13.6632</v>
      </c>
      <c r="CA18" s="343">
        <f t="shared" si="3"/>
        <v>14.388963576</v>
      </c>
      <c r="CB18" s="343">
        <f t="shared" si="3"/>
        <v>38.616259307999989</v>
      </c>
      <c r="CC18" s="343">
        <f t="shared" si="3"/>
        <v>0</v>
      </c>
      <c r="CD18" s="343">
        <f t="shared" si="3"/>
        <v>0</v>
      </c>
      <c r="CE18" s="343">
        <f t="shared" si="3"/>
        <v>11.253725300432345</v>
      </c>
      <c r="CF18" s="343">
        <f t="shared" si="3"/>
        <v>27.362534007567653</v>
      </c>
      <c r="CG18" s="343" t="str">
        <f t="shared" si="3"/>
        <v>нд</v>
      </c>
      <c r="CH18" s="230"/>
    </row>
    <row r="19" spans="1:86" s="312" customFormat="1" ht="31.5">
      <c r="A19" s="317" t="s">
        <v>503</v>
      </c>
      <c r="B19" s="318" t="s">
        <v>915</v>
      </c>
      <c r="C19" s="319" t="s">
        <v>914</v>
      </c>
      <c r="D19" s="346" t="s">
        <v>586</v>
      </c>
      <c r="E19" s="346" t="s">
        <v>586</v>
      </c>
      <c r="F19" s="319" t="s">
        <v>586</v>
      </c>
      <c r="G19" s="346" t="s">
        <v>586</v>
      </c>
      <c r="H19" s="346" t="s">
        <v>586</v>
      </c>
      <c r="I19" s="346" t="s">
        <v>586</v>
      </c>
      <c r="J19" s="346">
        <v>0</v>
      </c>
      <c r="K19" s="346">
        <v>0</v>
      </c>
      <c r="L19" s="346">
        <v>0</v>
      </c>
      <c r="M19" s="346">
        <v>0</v>
      </c>
      <c r="N19" s="346">
        <v>0</v>
      </c>
      <c r="O19" s="346">
        <v>0</v>
      </c>
      <c r="P19" s="346">
        <v>0</v>
      </c>
      <c r="Q19" s="346">
        <v>0</v>
      </c>
      <c r="R19" s="346">
        <v>0</v>
      </c>
      <c r="S19" s="346">
        <v>0</v>
      </c>
      <c r="T19" s="346">
        <v>0</v>
      </c>
      <c r="U19" s="346">
        <v>0</v>
      </c>
      <c r="V19" s="346">
        <v>0</v>
      </c>
      <c r="W19" s="346">
        <v>0</v>
      </c>
      <c r="X19" s="346">
        <v>0</v>
      </c>
      <c r="Y19" s="346">
        <v>0</v>
      </c>
      <c r="Z19" s="346">
        <v>0</v>
      </c>
      <c r="AA19" s="346">
        <v>0</v>
      </c>
      <c r="AB19" s="346">
        <v>0</v>
      </c>
      <c r="AC19" s="346">
        <v>0</v>
      </c>
      <c r="AD19" s="346">
        <v>0</v>
      </c>
      <c r="AE19" s="346">
        <v>0</v>
      </c>
      <c r="AF19" s="346">
        <v>0</v>
      </c>
      <c r="AG19" s="346">
        <v>0</v>
      </c>
      <c r="AH19" s="346">
        <v>0</v>
      </c>
      <c r="AI19" s="346">
        <v>0</v>
      </c>
      <c r="AJ19" s="346">
        <v>0</v>
      </c>
      <c r="AK19" s="346">
        <v>0</v>
      </c>
      <c r="AL19" s="346">
        <v>0</v>
      </c>
      <c r="AM19" s="346">
        <v>0</v>
      </c>
      <c r="AN19" s="346">
        <v>0</v>
      </c>
      <c r="AO19" s="346">
        <v>0</v>
      </c>
      <c r="AP19" s="346">
        <v>0</v>
      </c>
      <c r="AQ19" s="346">
        <v>0</v>
      </c>
      <c r="AR19" s="346">
        <v>0</v>
      </c>
      <c r="AS19" s="346">
        <v>0</v>
      </c>
      <c r="AT19" s="346">
        <v>0</v>
      </c>
      <c r="AU19" s="346">
        <v>0</v>
      </c>
      <c r="AV19" s="346">
        <v>0</v>
      </c>
      <c r="AW19" s="346">
        <v>0</v>
      </c>
      <c r="AX19" s="346">
        <v>0</v>
      </c>
      <c r="AY19" s="346">
        <v>0</v>
      </c>
      <c r="AZ19" s="346">
        <v>0</v>
      </c>
      <c r="BA19" s="346">
        <v>0</v>
      </c>
      <c r="BB19" s="346">
        <v>0</v>
      </c>
      <c r="BC19" s="346">
        <v>0</v>
      </c>
      <c r="BD19" s="346">
        <v>0</v>
      </c>
      <c r="BE19" s="346">
        <v>0</v>
      </c>
      <c r="BF19" s="346">
        <v>0</v>
      </c>
      <c r="BG19" s="346">
        <v>0</v>
      </c>
      <c r="BH19" s="346">
        <v>0</v>
      </c>
      <c r="BI19" s="346">
        <v>0</v>
      </c>
      <c r="BJ19" s="346">
        <v>0</v>
      </c>
      <c r="BK19" s="346">
        <v>0</v>
      </c>
      <c r="BL19" s="346">
        <v>0</v>
      </c>
      <c r="BM19" s="346">
        <v>0</v>
      </c>
      <c r="BN19" s="346">
        <v>0</v>
      </c>
      <c r="BO19" s="346">
        <v>0</v>
      </c>
      <c r="BP19" s="346">
        <v>0</v>
      </c>
      <c r="BQ19" s="346">
        <v>0</v>
      </c>
      <c r="BR19" s="346">
        <v>0</v>
      </c>
      <c r="BS19" s="346">
        <v>0</v>
      </c>
      <c r="BT19" s="346">
        <v>0</v>
      </c>
      <c r="BU19" s="346">
        <v>0</v>
      </c>
      <c r="BV19" s="346">
        <v>0</v>
      </c>
      <c r="BW19" s="346">
        <v>0</v>
      </c>
      <c r="BX19" s="346">
        <v>0</v>
      </c>
      <c r="BY19" s="346">
        <v>0</v>
      </c>
      <c r="BZ19" s="346">
        <v>0</v>
      </c>
      <c r="CA19" s="346">
        <v>0</v>
      </c>
      <c r="CB19" s="346">
        <v>0</v>
      </c>
      <c r="CC19" s="346">
        <v>0</v>
      </c>
      <c r="CD19" s="346">
        <v>0</v>
      </c>
      <c r="CE19" s="346">
        <v>0</v>
      </c>
      <c r="CF19" s="346">
        <v>0</v>
      </c>
      <c r="CG19" s="346" t="s">
        <v>586</v>
      </c>
      <c r="CH19" s="230"/>
    </row>
    <row r="20" spans="1:86" s="312" customFormat="1" ht="47.25">
      <c r="A20" s="320" t="s">
        <v>505</v>
      </c>
      <c r="B20" s="321" t="s">
        <v>916</v>
      </c>
      <c r="C20" s="322" t="s">
        <v>914</v>
      </c>
      <c r="D20" s="345" t="s">
        <v>586</v>
      </c>
      <c r="E20" s="345" t="s">
        <v>586</v>
      </c>
      <c r="F20" s="322" t="s">
        <v>586</v>
      </c>
      <c r="G20" s="345" t="s">
        <v>586</v>
      </c>
      <c r="H20" s="345" t="s">
        <v>586</v>
      </c>
      <c r="I20" s="345" t="s">
        <v>586</v>
      </c>
      <c r="J20" s="345">
        <v>0</v>
      </c>
      <c r="K20" s="345">
        <v>0</v>
      </c>
      <c r="L20" s="345">
        <v>0</v>
      </c>
      <c r="M20" s="345">
        <v>0</v>
      </c>
      <c r="N20" s="345">
        <v>0</v>
      </c>
      <c r="O20" s="345">
        <v>0</v>
      </c>
      <c r="P20" s="345">
        <v>0</v>
      </c>
      <c r="Q20" s="345">
        <v>0</v>
      </c>
      <c r="R20" s="345">
        <v>0</v>
      </c>
      <c r="S20" s="345">
        <v>0</v>
      </c>
      <c r="T20" s="345">
        <v>0</v>
      </c>
      <c r="U20" s="345">
        <v>0</v>
      </c>
      <c r="V20" s="345">
        <v>0</v>
      </c>
      <c r="W20" s="345">
        <v>0</v>
      </c>
      <c r="X20" s="345">
        <v>0</v>
      </c>
      <c r="Y20" s="345">
        <v>0</v>
      </c>
      <c r="Z20" s="345">
        <v>0</v>
      </c>
      <c r="AA20" s="345">
        <v>0</v>
      </c>
      <c r="AB20" s="345">
        <v>0</v>
      </c>
      <c r="AC20" s="345">
        <v>0</v>
      </c>
      <c r="AD20" s="345">
        <v>0</v>
      </c>
      <c r="AE20" s="345">
        <v>0</v>
      </c>
      <c r="AF20" s="345">
        <v>0</v>
      </c>
      <c r="AG20" s="345">
        <v>0</v>
      </c>
      <c r="AH20" s="345">
        <v>0</v>
      </c>
      <c r="AI20" s="345">
        <v>0</v>
      </c>
      <c r="AJ20" s="345">
        <v>0</v>
      </c>
      <c r="AK20" s="345">
        <v>0</v>
      </c>
      <c r="AL20" s="345">
        <v>0</v>
      </c>
      <c r="AM20" s="345">
        <v>0</v>
      </c>
      <c r="AN20" s="345">
        <v>0</v>
      </c>
      <c r="AO20" s="345">
        <v>0</v>
      </c>
      <c r="AP20" s="345">
        <v>0</v>
      </c>
      <c r="AQ20" s="345">
        <v>0</v>
      </c>
      <c r="AR20" s="345">
        <v>0</v>
      </c>
      <c r="AS20" s="345">
        <v>0</v>
      </c>
      <c r="AT20" s="345">
        <v>0</v>
      </c>
      <c r="AU20" s="345">
        <v>0</v>
      </c>
      <c r="AV20" s="345">
        <v>0</v>
      </c>
      <c r="AW20" s="345">
        <v>0</v>
      </c>
      <c r="AX20" s="345">
        <v>0</v>
      </c>
      <c r="AY20" s="345">
        <v>0</v>
      </c>
      <c r="AZ20" s="345">
        <v>0</v>
      </c>
      <c r="BA20" s="345">
        <v>0</v>
      </c>
      <c r="BB20" s="345">
        <v>0</v>
      </c>
      <c r="BC20" s="345">
        <v>0</v>
      </c>
      <c r="BD20" s="345">
        <v>0</v>
      </c>
      <c r="BE20" s="345">
        <v>0</v>
      </c>
      <c r="BF20" s="345">
        <v>0</v>
      </c>
      <c r="BG20" s="345">
        <v>0</v>
      </c>
      <c r="BH20" s="345">
        <v>0</v>
      </c>
      <c r="BI20" s="345">
        <v>0</v>
      </c>
      <c r="BJ20" s="345">
        <v>0</v>
      </c>
      <c r="BK20" s="345">
        <v>0</v>
      </c>
      <c r="BL20" s="345">
        <v>0</v>
      </c>
      <c r="BM20" s="345">
        <v>0</v>
      </c>
      <c r="BN20" s="345">
        <v>0</v>
      </c>
      <c r="BO20" s="345">
        <v>0</v>
      </c>
      <c r="BP20" s="345">
        <v>0</v>
      </c>
      <c r="BQ20" s="345">
        <v>0</v>
      </c>
      <c r="BR20" s="345">
        <v>0</v>
      </c>
      <c r="BS20" s="345">
        <v>0</v>
      </c>
      <c r="BT20" s="345">
        <v>0</v>
      </c>
      <c r="BU20" s="345">
        <v>0</v>
      </c>
      <c r="BV20" s="345">
        <v>0</v>
      </c>
      <c r="BW20" s="345">
        <v>0</v>
      </c>
      <c r="BX20" s="345">
        <v>0</v>
      </c>
      <c r="BY20" s="345">
        <v>0</v>
      </c>
      <c r="BZ20" s="345">
        <v>0</v>
      </c>
      <c r="CA20" s="345">
        <v>0</v>
      </c>
      <c r="CB20" s="345">
        <v>0</v>
      </c>
      <c r="CC20" s="345">
        <v>0</v>
      </c>
      <c r="CD20" s="345">
        <v>0</v>
      </c>
      <c r="CE20" s="345">
        <v>0</v>
      </c>
      <c r="CF20" s="345">
        <v>0</v>
      </c>
      <c r="CG20" s="345" t="s">
        <v>586</v>
      </c>
      <c r="CH20" s="230"/>
    </row>
    <row r="21" spans="1:86" s="312" customFormat="1" ht="63">
      <c r="A21" s="323" t="s">
        <v>533</v>
      </c>
      <c r="B21" s="324" t="s">
        <v>917</v>
      </c>
      <c r="C21" s="325" t="s">
        <v>914</v>
      </c>
      <c r="D21" s="344" t="s">
        <v>586</v>
      </c>
      <c r="E21" s="344" t="s">
        <v>586</v>
      </c>
      <c r="F21" s="325" t="s">
        <v>586</v>
      </c>
      <c r="G21" s="344" t="s">
        <v>586</v>
      </c>
      <c r="H21" s="344" t="s">
        <v>586</v>
      </c>
      <c r="I21" s="344" t="s">
        <v>586</v>
      </c>
      <c r="J21" s="344">
        <v>0</v>
      </c>
      <c r="K21" s="344">
        <v>0</v>
      </c>
      <c r="L21" s="344">
        <v>0</v>
      </c>
      <c r="M21" s="344">
        <v>0</v>
      </c>
      <c r="N21" s="344">
        <v>0</v>
      </c>
      <c r="O21" s="344">
        <v>0</v>
      </c>
      <c r="P21" s="344">
        <v>0</v>
      </c>
      <c r="Q21" s="344">
        <v>0</v>
      </c>
      <c r="R21" s="344">
        <v>0</v>
      </c>
      <c r="S21" s="344">
        <v>0</v>
      </c>
      <c r="T21" s="344">
        <v>0</v>
      </c>
      <c r="U21" s="344">
        <v>0</v>
      </c>
      <c r="V21" s="344">
        <v>0</v>
      </c>
      <c r="W21" s="344">
        <v>0</v>
      </c>
      <c r="X21" s="344">
        <v>0</v>
      </c>
      <c r="Y21" s="344">
        <v>0</v>
      </c>
      <c r="Z21" s="344">
        <v>0</v>
      </c>
      <c r="AA21" s="344">
        <v>0</v>
      </c>
      <c r="AB21" s="344">
        <v>0</v>
      </c>
      <c r="AC21" s="344">
        <v>0</v>
      </c>
      <c r="AD21" s="344">
        <v>0</v>
      </c>
      <c r="AE21" s="344">
        <v>0</v>
      </c>
      <c r="AF21" s="344">
        <v>0</v>
      </c>
      <c r="AG21" s="344">
        <v>0</v>
      </c>
      <c r="AH21" s="344">
        <v>0</v>
      </c>
      <c r="AI21" s="344">
        <v>0</v>
      </c>
      <c r="AJ21" s="344">
        <v>0</v>
      </c>
      <c r="AK21" s="344">
        <v>0</v>
      </c>
      <c r="AL21" s="344">
        <v>0</v>
      </c>
      <c r="AM21" s="344">
        <v>0</v>
      </c>
      <c r="AN21" s="344">
        <v>0</v>
      </c>
      <c r="AO21" s="344">
        <v>0</v>
      </c>
      <c r="AP21" s="344">
        <v>0</v>
      </c>
      <c r="AQ21" s="344">
        <v>0</v>
      </c>
      <c r="AR21" s="344">
        <v>0</v>
      </c>
      <c r="AS21" s="344">
        <v>0</v>
      </c>
      <c r="AT21" s="344">
        <v>0</v>
      </c>
      <c r="AU21" s="344">
        <v>0</v>
      </c>
      <c r="AV21" s="344">
        <v>0</v>
      </c>
      <c r="AW21" s="344">
        <v>0</v>
      </c>
      <c r="AX21" s="344">
        <v>0</v>
      </c>
      <c r="AY21" s="344">
        <v>0</v>
      </c>
      <c r="AZ21" s="344">
        <v>0</v>
      </c>
      <c r="BA21" s="344">
        <v>0</v>
      </c>
      <c r="BB21" s="344">
        <v>0</v>
      </c>
      <c r="BC21" s="344">
        <v>0</v>
      </c>
      <c r="BD21" s="344">
        <v>0</v>
      </c>
      <c r="BE21" s="344">
        <v>0</v>
      </c>
      <c r="BF21" s="344">
        <v>0</v>
      </c>
      <c r="BG21" s="344">
        <v>0</v>
      </c>
      <c r="BH21" s="344">
        <v>0</v>
      </c>
      <c r="BI21" s="344">
        <v>0</v>
      </c>
      <c r="BJ21" s="344">
        <v>0</v>
      </c>
      <c r="BK21" s="344">
        <v>0</v>
      </c>
      <c r="BL21" s="344">
        <v>0</v>
      </c>
      <c r="BM21" s="344">
        <v>0</v>
      </c>
      <c r="BN21" s="344">
        <v>0</v>
      </c>
      <c r="BO21" s="344">
        <v>0</v>
      </c>
      <c r="BP21" s="344">
        <v>0</v>
      </c>
      <c r="BQ21" s="344">
        <v>0</v>
      </c>
      <c r="BR21" s="344">
        <v>0</v>
      </c>
      <c r="BS21" s="344">
        <v>0</v>
      </c>
      <c r="BT21" s="344">
        <v>0</v>
      </c>
      <c r="BU21" s="344">
        <v>0</v>
      </c>
      <c r="BV21" s="344">
        <v>0</v>
      </c>
      <c r="BW21" s="344">
        <v>0</v>
      </c>
      <c r="BX21" s="344">
        <v>0</v>
      </c>
      <c r="BY21" s="344">
        <v>0</v>
      </c>
      <c r="BZ21" s="344">
        <v>0</v>
      </c>
      <c r="CA21" s="344">
        <v>0</v>
      </c>
      <c r="CB21" s="344">
        <v>0</v>
      </c>
      <c r="CC21" s="344">
        <v>0</v>
      </c>
      <c r="CD21" s="344">
        <v>0</v>
      </c>
      <c r="CE21" s="344">
        <v>0</v>
      </c>
      <c r="CF21" s="344">
        <v>0</v>
      </c>
      <c r="CG21" s="344" t="s">
        <v>586</v>
      </c>
      <c r="CH21" s="230"/>
    </row>
    <row r="22" spans="1:86" s="312" customFormat="1" ht="63">
      <c r="A22" s="323" t="s">
        <v>534</v>
      </c>
      <c r="B22" s="324" t="s">
        <v>918</v>
      </c>
      <c r="C22" s="325" t="s">
        <v>914</v>
      </c>
      <c r="D22" s="344" t="s">
        <v>586</v>
      </c>
      <c r="E22" s="344" t="s">
        <v>586</v>
      </c>
      <c r="F22" s="325" t="s">
        <v>586</v>
      </c>
      <c r="G22" s="344" t="s">
        <v>586</v>
      </c>
      <c r="H22" s="344" t="s">
        <v>586</v>
      </c>
      <c r="I22" s="344" t="s">
        <v>586</v>
      </c>
      <c r="J22" s="344">
        <v>0</v>
      </c>
      <c r="K22" s="344">
        <v>0</v>
      </c>
      <c r="L22" s="344">
        <v>0</v>
      </c>
      <c r="M22" s="344">
        <v>0</v>
      </c>
      <c r="N22" s="344">
        <v>0</v>
      </c>
      <c r="O22" s="344">
        <v>0</v>
      </c>
      <c r="P22" s="344">
        <v>0</v>
      </c>
      <c r="Q22" s="344">
        <v>0</v>
      </c>
      <c r="R22" s="344">
        <v>0</v>
      </c>
      <c r="S22" s="344">
        <v>0</v>
      </c>
      <c r="T22" s="344">
        <v>0</v>
      </c>
      <c r="U22" s="344">
        <v>0</v>
      </c>
      <c r="V22" s="344">
        <v>0</v>
      </c>
      <c r="W22" s="344">
        <v>0</v>
      </c>
      <c r="X22" s="344">
        <v>0</v>
      </c>
      <c r="Y22" s="344">
        <v>0</v>
      </c>
      <c r="Z22" s="344">
        <v>0</v>
      </c>
      <c r="AA22" s="344">
        <v>0</v>
      </c>
      <c r="AB22" s="344">
        <v>0</v>
      </c>
      <c r="AC22" s="344">
        <v>0</v>
      </c>
      <c r="AD22" s="344">
        <v>0</v>
      </c>
      <c r="AE22" s="344">
        <v>0</v>
      </c>
      <c r="AF22" s="344">
        <v>0</v>
      </c>
      <c r="AG22" s="344">
        <v>0</v>
      </c>
      <c r="AH22" s="344">
        <v>0</v>
      </c>
      <c r="AI22" s="344">
        <v>0</v>
      </c>
      <c r="AJ22" s="344">
        <v>0</v>
      </c>
      <c r="AK22" s="344">
        <v>0</v>
      </c>
      <c r="AL22" s="344">
        <v>0</v>
      </c>
      <c r="AM22" s="344">
        <v>0</v>
      </c>
      <c r="AN22" s="344">
        <v>0</v>
      </c>
      <c r="AO22" s="344">
        <v>0</v>
      </c>
      <c r="AP22" s="344">
        <v>0</v>
      </c>
      <c r="AQ22" s="344">
        <v>0</v>
      </c>
      <c r="AR22" s="344">
        <v>0</v>
      </c>
      <c r="AS22" s="344">
        <v>0</v>
      </c>
      <c r="AT22" s="344">
        <v>0</v>
      </c>
      <c r="AU22" s="344">
        <v>0</v>
      </c>
      <c r="AV22" s="344">
        <v>0</v>
      </c>
      <c r="AW22" s="344">
        <v>0</v>
      </c>
      <c r="AX22" s="344">
        <v>0</v>
      </c>
      <c r="AY22" s="344">
        <v>0</v>
      </c>
      <c r="AZ22" s="344">
        <v>0</v>
      </c>
      <c r="BA22" s="344">
        <v>0</v>
      </c>
      <c r="BB22" s="344">
        <v>0</v>
      </c>
      <c r="BC22" s="344">
        <v>0</v>
      </c>
      <c r="BD22" s="344">
        <v>0</v>
      </c>
      <c r="BE22" s="344">
        <v>0</v>
      </c>
      <c r="BF22" s="344">
        <v>0</v>
      </c>
      <c r="BG22" s="344">
        <v>0</v>
      </c>
      <c r="BH22" s="344">
        <v>0</v>
      </c>
      <c r="BI22" s="344">
        <v>0</v>
      </c>
      <c r="BJ22" s="344">
        <v>0</v>
      </c>
      <c r="BK22" s="344">
        <v>0</v>
      </c>
      <c r="BL22" s="344">
        <v>0</v>
      </c>
      <c r="BM22" s="344">
        <v>0</v>
      </c>
      <c r="BN22" s="344">
        <v>0</v>
      </c>
      <c r="BO22" s="344">
        <v>0</v>
      </c>
      <c r="BP22" s="344">
        <v>0</v>
      </c>
      <c r="BQ22" s="344">
        <v>0</v>
      </c>
      <c r="BR22" s="344">
        <v>0</v>
      </c>
      <c r="BS22" s="344">
        <v>0</v>
      </c>
      <c r="BT22" s="344">
        <v>0</v>
      </c>
      <c r="BU22" s="344">
        <v>0</v>
      </c>
      <c r="BV22" s="344">
        <v>0</v>
      </c>
      <c r="BW22" s="344">
        <v>0</v>
      </c>
      <c r="BX22" s="344">
        <v>0</v>
      </c>
      <c r="BY22" s="344">
        <v>0</v>
      </c>
      <c r="BZ22" s="344">
        <v>0</v>
      </c>
      <c r="CA22" s="344">
        <v>0</v>
      </c>
      <c r="CB22" s="344">
        <v>0</v>
      </c>
      <c r="CC22" s="344">
        <v>0</v>
      </c>
      <c r="CD22" s="344">
        <v>0</v>
      </c>
      <c r="CE22" s="344">
        <v>0</v>
      </c>
      <c r="CF22" s="344">
        <v>0</v>
      </c>
      <c r="CG22" s="344" t="s">
        <v>586</v>
      </c>
      <c r="CH22" s="230"/>
    </row>
    <row r="23" spans="1:86" s="312" customFormat="1" ht="47.25">
      <c r="A23" s="323" t="s">
        <v>535</v>
      </c>
      <c r="B23" s="324" t="s">
        <v>919</v>
      </c>
      <c r="C23" s="325" t="s">
        <v>914</v>
      </c>
      <c r="D23" s="344" t="s">
        <v>586</v>
      </c>
      <c r="E23" s="344" t="s">
        <v>586</v>
      </c>
      <c r="F23" s="325" t="s">
        <v>586</v>
      </c>
      <c r="G23" s="344" t="s">
        <v>586</v>
      </c>
      <c r="H23" s="344" t="s">
        <v>586</v>
      </c>
      <c r="I23" s="344" t="s">
        <v>586</v>
      </c>
      <c r="J23" s="344">
        <v>0</v>
      </c>
      <c r="K23" s="344">
        <v>0</v>
      </c>
      <c r="L23" s="344">
        <v>0</v>
      </c>
      <c r="M23" s="344">
        <v>0</v>
      </c>
      <c r="N23" s="344">
        <v>0</v>
      </c>
      <c r="O23" s="344">
        <v>0</v>
      </c>
      <c r="P23" s="344">
        <v>0</v>
      </c>
      <c r="Q23" s="344">
        <v>0</v>
      </c>
      <c r="R23" s="344">
        <v>0</v>
      </c>
      <c r="S23" s="344">
        <v>0</v>
      </c>
      <c r="T23" s="344">
        <v>0</v>
      </c>
      <c r="U23" s="344">
        <v>0</v>
      </c>
      <c r="V23" s="344">
        <v>0</v>
      </c>
      <c r="W23" s="344">
        <v>0</v>
      </c>
      <c r="X23" s="344">
        <v>0</v>
      </c>
      <c r="Y23" s="344">
        <v>0</v>
      </c>
      <c r="Z23" s="344">
        <v>0</v>
      </c>
      <c r="AA23" s="344">
        <v>0</v>
      </c>
      <c r="AB23" s="344">
        <v>0</v>
      </c>
      <c r="AC23" s="344">
        <v>0</v>
      </c>
      <c r="AD23" s="344">
        <v>0</v>
      </c>
      <c r="AE23" s="344">
        <v>0</v>
      </c>
      <c r="AF23" s="344">
        <v>0</v>
      </c>
      <c r="AG23" s="344">
        <v>0</v>
      </c>
      <c r="AH23" s="344">
        <v>0</v>
      </c>
      <c r="AI23" s="344">
        <v>0</v>
      </c>
      <c r="AJ23" s="344">
        <v>0</v>
      </c>
      <c r="AK23" s="344">
        <v>0</v>
      </c>
      <c r="AL23" s="344">
        <v>0</v>
      </c>
      <c r="AM23" s="344">
        <v>0</v>
      </c>
      <c r="AN23" s="344">
        <v>0</v>
      </c>
      <c r="AO23" s="344">
        <v>0</v>
      </c>
      <c r="AP23" s="344">
        <v>0</v>
      </c>
      <c r="AQ23" s="344">
        <v>0</v>
      </c>
      <c r="AR23" s="344">
        <v>0</v>
      </c>
      <c r="AS23" s="344">
        <v>0</v>
      </c>
      <c r="AT23" s="344">
        <v>0</v>
      </c>
      <c r="AU23" s="344">
        <v>0</v>
      </c>
      <c r="AV23" s="344">
        <v>0</v>
      </c>
      <c r="AW23" s="344">
        <v>0</v>
      </c>
      <c r="AX23" s="344">
        <v>0</v>
      </c>
      <c r="AY23" s="344">
        <v>0</v>
      </c>
      <c r="AZ23" s="344">
        <v>0</v>
      </c>
      <c r="BA23" s="344">
        <v>0</v>
      </c>
      <c r="BB23" s="344">
        <v>0</v>
      </c>
      <c r="BC23" s="344">
        <v>0</v>
      </c>
      <c r="BD23" s="344">
        <v>0</v>
      </c>
      <c r="BE23" s="344">
        <v>0</v>
      </c>
      <c r="BF23" s="344">
        <v>0</v>
      </c>
      <c r="BG23" s="344">
        <v>0</v>
      </c>
      <c r="BH23" s="344">
        <v>0</v>
      </c>
      <c r="BI23" s="344">
        <v>0</v>
      </c>
      <c r="BJ23" s="344">
        <v>0</v>
      </c>
      <c r="BK23" s="344">
        <v>0</v>
      </c>
      <c r="BL23" s="344">
        <v>0</v>
      </c>
      <c r="BM23" s="344">
        <v>0</v>
      </c>
      <c r="BN23" s="344">
        <v>0</v>
      </c>
      <c r="BO23" s="344">
        <v>0</v>
      </c>
      <c r="BP23" s="344">
        <v>0</v>
      </c>
      <c r="BQ23" s="344">
        <v>0</v>
      </c>
      <c r="BR23" s="344">
        <v>0</v>
      </c>
      <c r="BS23" s="344">
        <v>0</v>
      </c>
      <c r="BT23" s="344">
        <v>0</v>
      </c>
      <c r="BU23" s="344">
        <v>0</v>
      </c>
      <c r="BV23" s="344">
        <v>0</v>
      </c>
      <c r="BW23" s="344">
        <v>0</v>
      </c>
      <c r="BX23" s="344">
        <v>0</v>
      </c>
      <c r="BY23" s="344">
        <v>0</v>
      </c>
      <c r="BZ23" s="344">
        <v>0</v>
      </c>
      <c r="CA23" s="344">
        <v>0</v>
      </c>
      <c r="CB23" s="344">
        <v>0</v>
      </c>
      <c r="CC23" s="344">
        <v>0</v>
      </c>
      <c r="CD23" s="344">
        <v>0</v>
      </c>
      <c r="CE23" s="344">
        <v>0</v>
      </c>
      <c r="CF23" s="344">
        <v>0</v>
      </c>
      <c r="CG23" s="344" t="s">
        <v>586</v>
      </c>
      <c r="CH23" s="230"/>
    </row>
    <row r="24" spans="1:86" s="312" customFormat="1" ht="31.5">
      <c r="A24" s="320" t="s">
        <v>506</v>
      </c>
      <c r="B24" s="321" t="s">
        <v>920</v>
      </c>
      <c r="C24" s="322" t="s">
        <v>914</v>
      </c>
      <c r="D24" s="345" t="s">
        <v>586</v>
      </c>
      <c r="E24" s="345" t="s">
        <v>586</v>
      </c>
      <c r="F24" s="322" t="s">
        <v>586</v>
      </c>
      <c r="G24" s="345" t="s">
        <v>586</v>
      </c>
      <c r="H24" s="345" t="s">
        <v>586</v>
      </c>
      <c r="I24" s="345" t="s">
        <v>586</v>
      </c>
      <c r="J24" s="345">
        <v>0</v>
      </c>
      <c r="K24" s="345">
        <v>0</v>
      </c>
      <c r="L24" s="345">
        <v>0</v>
      </c>
      <c r="M24" s="345">
        <v>0</v>
      </c>
      <c r="N24" s="345">
        <v>0</v>
      </c>
      <c r="O24" s="345">
        <v>0</v>
      </c>
      <c r="P24" s="345">
        <v>0</v>
      </c>
      <c r="Q24" s="345">
        <v>0</v>
      </c>
      <c r="R24" s="345">
        <v>0</v>
      </c>
      <c r="S24" s="345">
        <v>0</v>
      </c>
      <c r="T24" s="345">
        <v>0</v>
      </c>
      <c r="U24" s="345">
        <v>0</v>
      </c>
      <c r="V24" s="345">
        <v>0</v>
      </c>
      <c r="W24" s="345">
        <v>0</v>
      </c>
      <c r="X24" s="345">
        <v>0</v>
      </c>
      <c r="Y24" s="345">
        <v>0</v>
      </c>
      <c r="Z24" s="345">
        <v>0</v>
      </c>
      <c r="AA24" s="345">
        <v>0</v>
      </c>
      <c r="AB24" s="345">
        <v>0</v>
      </c>
      <c r="AC24" s="345">
        <v>0</v>
      </c>
      <c r="AD24" s="345">
        <v>0</v>
      </c>
      <c r="AE24" s="345">
        <v>0</v>
      </c>
      <c r="AF24" s="345">
        <v>0</v>
      </c>
      <c r="AG24" s="345">
        <v>0</v>
      </c>
      <c r="AH24" s="345">
        <v>0</v>
      </c>
      <c r="AI24" s="345">
        <v>0</v>
      </c>
      <c r="AJ24" s="345">
        <v>0</v>
      </c>
      <c r="AK24" s="345">
        <v>0</v>
      </c>
      <c r="AL24" s="345">
        <v>0</v>
      </c>
      <c r="AM24" s="345">
        <v>0</v>
      </c>
      <c r="AN24" s="345">
        <v>0</v>
      </c>
      <c r="AO24" s="345">
        <v>0</v>
      </c>
      <c r="AP24" s="345">
        <v>0</v>
      </c>
      <c r="AQ24" s="345">
        <v>0</v>
      </c>
      <c r="AR24" s="345">
        <v>0</v>
      </c>
      <c r="AS24" s="345">
        <v>0</v>
      </c>
      <c r="AT24" s="345">
        <v>0</v>
      </c>
      <c r="AU24" s="345">
        <v>0</v>
      </c>
      <c r="AV24" s="345">
        <v>0</v>
      </c>
      <c r="AW24" s="345">
        <v>0</v>
      </c>
      <c r="AX24" s="345">
        <v>0</v>
      </c>
      <c r="AY24" s="345">
        <v>0</v>
      </c>
      <c r="AZ24" s="345">
        <v>0</v>
      </c>
      <c r="BA24" s="345">
        <v>0</v>
      </c>
      <c r="BB24" s="345">
        <v>0</v>
      </c>
      <c r="BC24" s="345">
        <v>0</v>
      </c>
      <c r="BD24" s="345">
        <v>0</v>
      </c>
      <c r="BE24" s="345">
        <v>0</v>
      </c>
      <c r="BF24" s="345">
        <v>0</v>
      </c>
      <c r="BG24" s="345">
        <v>0</v>
      </c>
      <c r="BH24" s="345">
        <v>0</v>
      </c>
      <c r="BI24" s="345">
        <v>0</v>
      </c>
      <c r="BJ24" s="345">
        <v>0</v>
      </c>
      <c r="BK24" s="345">
        <v>0</v>
      </c>
      <c r="BL24" s="345">
        <v>0</v>
      </c>
      <c r="BM24" s="345">
        <v>0</v>
      </c>
      <c r="BN24" s="345">
        <v>0</v>
      </c>
      <c r="BO24" s="345">
        <v>0</v>
      </c>
      <c r="BP24" s="345">
        <v>0</v>
      </c>
      <c r="BQ24" s="345">
        <v>0</v>
      </c>
      <c r="BR24" s="345">
        <v>0</v>
      </c>
      <c r="BS24" s="345">
        <v>0</v>
      </c>
      <c r="BT24" s="345">
        <v>0</v>
      </c>
      <c r="BU24" s="345">
        <v>0</v>
      </c>
      <c r="BV24" s="345">
        <v>0</v>
      </c>
      <c r="BW24" s="345">
        <v>0</v>
      </c>
      <c r="BX24" s="345">
        <v>0</v>
      </c>
      <c r="BY24" s="345">
        <v>0</v>
      </c>
      <c r="BZ24" s="345">
        <v>0</v>
      </c>
      <c r="CA24" s="345">
        <v>0</v>
      </c>
      <c r="CB24" s="345">
        <v>0</v>
      </c>
      <c r="CC24" s="345">
        <v>0</v>
      </c>
      <c r="CD24" s="345">
        <v>0</v>
      </c>
      <c r="CE24" s="345">
        <v>0</v>
      </c>
      <c r="CF24" s="345">
        <v>0</v>
      </c>
      <c r="CG24" s="345" t="s">
        <v>586</v>
      </c>
      <c r="CH24" s="230"/>
    </row>
    <row r="25" spans="1:86" s="312" customFormat="1" ht="63">
      <c r="A25" s="323" t="s">
        <v>537</v>
      </c>
      <c r="B25" s="324" t="s">
        <v>921</v>
      </c>
      <c r="C25" s="325" t="s">
        <v>914</v>
      </c>
      <c r="D25" s="344" t="s">
        <v>586</v>
      </c>
      <c r="E25" s="344" t="s">
        <v>586</v>
      </c>
      <c r="F25" s="325" t="s">
        <v>586</v>
      </c>
      <c r="G25" s="344" t="s">
        <v>586</v>
      </c>
      <c r="H25" s="344" t="s">
        <v>586</v>
      </c>
      <c r="I25" s="344" t="s">
        <v>586</v>
      </c>
      <c r="J25" s="344">
        <v>0</v>
      </c>
      <c r="K25" s="344">
        <v>0</v>
      </c>
      <c r="L25" s="344">
        <v>0</v>
      </c>
      <c r="M25" s="344">
        <v>0</v>
      </c>
      <c r="N25" s="344">
        <v>0</v>
      </c>
      <c r="O25" s="344">
        <v>0</v>
      </c>
      <c r="P25" s="344">
        <v>0</v>
      </c>
      <c r="Q25" s="344">
        <v>0</v>
      </c>
      <c r="R25" s="344">
        <v>0</v>
      </c>
      <c r="S25" s="344">
        <v>0</v>
      </c>
      <c r="T25" s="344">
        <v>0</v>
      </c>
      <c r="U25" s="344">
        <v>0</v>
      </c>
      <c r="V25" s="344">
        <v>0</v>
      </c>
      <c r="W25" s="344">
        <v>0</v>
      </c>
      <c r="X25" s="344">
        <v>0</v>
      </c>
      <c r="Y25" s="344">
        <v>0</v>
      </c>
      <c r="Z25" s="344">
        <v>0</v>
      </c>
      <c r="AA25" s="344">
        <v>0</v>
      </c>
      <c r="AB25" s="344">
        <v>0</v>
      </c>
      <c r="AC25" s="344">
        <v>0</v>
      </c>
      <c r="AD25" s="344">
        <v>0</v>
      </c>
      <c r="AE25" s="344">
        <v>0</v>
      </c>
      <c r="AF25" s="344">
        <v>0</v>
      </c>
      <c r="AG25" s="344">
        <v>0</v>
      </c>
      <c r="AH25" s="344">
        <v>0</v>
      </c>
      <c r="AI25" s="344">
        <v>0</v>
      </c>
      <c r="AJ25" s="344">
        <v>0</v>
      </c>
      <c r="AK25" s="344">
        <v>0</v>
      </c>
      <c r="AL25" s="344">
        <v>0</v>
      </c>
      <c r="AM25" s="344">
        <v>0</v>
      </c>
      <c r="AN25" s="344">
        <v>0</v>
      </c>
      <c r="AO25" s="344">
        <v>0</v>
      </c>
      <c r="AP25" s="344">
        <v>0</v>
      </c>
      <c r="AQ25" s="344">
        <v>0</v>
      </c>
      <c r="AR25" s="344">
        <v>0</v>
      </c>
      <c r="AS25" s="344">
        <v>0</v>
      </c>
      <c r="AT25" s="344">
        <v>0</v>
      </c>
      <c r="AU25" s="344">
        <v>0</v>
      </c>
      <c r="AV25" s="344">
        <v>0</v>
      </c>
      <c r="AW25" s="344">
        <v>0</v>
      </c>
      <c r="AX25" s="344">
        <v>0</v>
      </c>
      <c r="AY25" s="344">
        <v>0</v>
      </c>
      <c r="AZ25" s="344">
        <v>0</v>
      </c>
      <c r="BA25" s="344">
        <v>0</v>
      </c>
      <c r="BB25" s="344">
        <v>0</v>
      </c>
      <c r="BC25" s="344">
        <v>0</v>
      </c>
      <c r="BD25" s="344">
        <v>0</v>
      </c>
      <c r="BE25" s="344">
        <v>0</v>
      </c>
      <c r="BF25" s="344">
        <v>0</v>
      </c>
      <c r="BG25" s="344">
        <v>0</v>
      </c>
      <c r="BH25" s="344">
        <v>0</v>
      </c>
      <c r="BI25" s="344">
        <v>0</v>
      </c>
      <c r="BJ25" s="344">
        <v>0</v>
      </c>
      <c r="BK25" s="344">
        <v>0</v>
      </c>
      <c r="BL25" s="344">
        <v>0</v>
      </c>
      <c r="BM25" s="344">
        <v>0</v>
      </c>
      <c r="BN25" s="344">
        <v>0</v>
      </c>
      <c r="BO25" s="344">
        <v>0</v>
      </c>
      <c r="BP25" s="344">
        <v>0</v>
      </c>
      <c r="BQ25" s="344">
        <v>0</v>
      </c>
      <c r="BR25" s="344">
        <v>0</v>
      </c>
      <c r="BS25" s="344">
        <v>0</v>
      </c>
      <c r="BT25" s="344">
        <v>0</v>
      </c>
      <c r="BU25" s="344">
        <v>0</v>
      </c>
      <c r="BV25" s="344">
        <v>0</v>
      </c>
      <c r="BW25" s="344">
        <v>0</v>
      </c>
      <c r="BX25" s="344">
        <v>0</v>
      </c>
      <c r="BY25" s="344">
        <v>0</v>
      </c>
      <c r="BZ25" s="344">
        <v>0</v>
      </c>
      <c r="CA25" s="344">
        <v>0</v>
      </c>
      <c r="CB25" s="344">
        <v>0</v>
      </c>
      <c r="CC25" s="344">
        <v>0</v>
      </c>
      <c r="CD25" s="344">
        <v>0</v>
      </c>
      <c r="CE25" s="344">
        <v>0</v>
      </c>
      <c r="CF25" s="344">
        <v>0</v>
      </c>
      <c r="CG25" s="344" t="s">
        <v>586</v>
      </c>
      <c r="CH25" s="230"/>
    </row>
    <row r="26" spans="1:86" s="312" customFormat="1" ht="47.25">
      <c r="A26" s="323" t="s">
        <v>538</v>
      </c>
      <c r="B26" s="324" t="s">
        <v>922</v>
      </c>
      <c r="C26" s="325" t="s">
        <v>914</v>
      </c>
      <c r="D26" s="344" t="s">
        <v>586</v>
      </c>
      <c r="E26" s="344" t="s">
        <v>586</v>
      </c>
      <c r="F26" s="325" t="s">
        <v>586</v>
      </c>
      <c r="G26" s="344" t="s">
        <v>586</v>
      </c>
      <c r="H26" s="344" t="s">
        <v>586</v>
      </c>
      <c r="I26" s="344" t="s">
        <v>586</v>
      </c>
      <c r="J26" s="344">
        <v>0</v>
      </c>
      <c r="K26" s="344">
        <v>0</v>
      </c>
      <c r="L26" s="344">
        <v>0</v>
      </c>
      <c r="M26" s="344">
        <v>0</v>
      </c>
      <c r="N26" s="344">
        <v>0</v>
      </c>
      <c r="O26" s="344">
        <v>0</v>
      </c>
      <c r="P26" s="344">
        <v>0</v>
      </c>
      <c r="Q26" s="344">
        <v>0</v>
      </c>
      <c r="R26" s="344">
        <v>0</v>
      </c>
      <c r="S26" s="344">
        <v>0</v>
      </c>
      <c r="T26" s="344">
        <v>0</v>
      </c>
      <c r="U26" s="344">
        <v>0</v>
      </c>
      <c r="V26" s="344">
        <v>0</v>
      </c>
      <c r="W26" s="344">
        <v>0</v>
      </c>
      <c r="X26" s="344">
        <v>0</v>
      </c>
      <c r="Y26" s="344">
        <v>0</v>
      </c>
      <c r="Z26" s="344">
        <v>0</v>
      </c>
      <c r="AA26" s="344">
        <v>0</v>
      </c>
      <c r="AB26" s="344">
        <v>0</v>
      </c>
      <c r="AC26" s="344">
        <v>0</v>
      </c>
      <c r="AD26" s="344">
        <v>0</v>
      </c>
      <c r="AE26" s="344">
        <v>0</v>
      </c>
      <c r="AF26" s="344">
        <v>0</v>
      </c>
      <c r="AG26" s="344">
        <v>0</v>
      </c>
      <c r="AH26" s="344">
        <v>0</v>
      </c>
      <c r="AI26" s="344">
        <v>0</v>
      </c>
      <c r="AJ26" s="344">
        <v>0</v>
      </c>
      <c r="AK26" s="344">
        <v>0</v>
      </c>
      <c r="AL26" s="344">
        <v>0</v>
      </c>
      <c r="AM26" s="344">
        <v>0</v>
      </c>
      <c r="AN26" s="344">
        <v>0</v>
      </c>
      <c r="AO26" s="344">
        <v>0</v>
      </c>
      <c r="AP26" s="344">
        <v>0</v>
      </c>
      <c r="AQ26" s="344">
        <v>0</v>
      </c>
      <c r="AR26" s="344">
        <v>0</v>
      </c>
      <c r="AS26" s="344">
        <v>0</v>
      </c>
      <c r="AT26" s="344">
        <v>0</v>
      </c>
      <c r="AU26" s="344">
        <v>0</v>
      </c>
      <c r="AV26" s="344">
        <v>0</v>
      </c>
      <c r="AW26" s="344">
        <v>0</v>
      </c>
      <c r="AX26" s="344">
        <v>0</v>
      </c>
      <c r="AY26" s="344">
        <v>0</v>
      </c>
      <c r="AZ26" s="344">
        <v>0</v>
      </c>
      <c r="BA26" s="344">
        <v>0</v>
      </c>
      <c r="BB26" s="344">
        <v>0</v>
      </c>
      <c r="BC26" s="344">
        <v>0</v>
      </c>
      <c r="BD26" s="344">
        <v>0</v>
      </c>
      <c r="BE26" s="344">
        <v>0</v>
      </c>
      <c r="BF26" s="344">
        <v>0</v>
      </c>
      <c r="BG26" s="344">
        <v>0</v>
      </c>
      <c r="BH26" s="344">
        <v>0</v>
      </c>
      <c r="BI26" s="344">
        <v>0</v>
      </c>
      <c r="BJ26" s="344">
        <v>0</v>
      </c>
      <c r="BK26" s="344">
        <v>0</v>
      </c>
      <c r="BL26" s="344">
        <v>0</v>
      </c>
      <c r="BM26" s="344">
        <v>0</v>
      </c>
      <c r="BN26" s="344">
        <v>0</v>
      </c>
      <c r="BO26" s="344">
        <v>0</v>
      </c>
      <c r="BP26" s="344">
        <v>0</v>
      </c>
      <c r="BQ26" s="344">
        <v>0</v>
      </c>
      <c r="BR26" s="344">
        <v>0</v>
      </c>
      <c r="BS26" s="344">
        <v>0</v>
      </c>
      <c r="BT26" s="344">
        <v>0</v>
      </c>
      <c r="BU26" s="344">
        <v>0</v>
      </c>
      <c r="BV26" s="344">
        <v>0</v>
      </c>
      <c r="BW26" s="344">
        <v>0</v>
      </c>
      <c r="BX26" s="344">
        <v>0</v>
      </c>
      <c r="BY26" s="344">
        <v>0</v>
      </c>
      <c r="BZ26" s="344">
        <v>0</v>
      </c>
      <c r="CA26" s="344">
        <v>0</v>
      </c>
      <c r="CB26" s="344">
        <v>0</v>
      </c>
      <c r="CC26" s="344">
        <v>0</v>
      </c>
      <c r="CD26" s="344">
        <v>0</v>
      </c>
      <c r="CE26" s="344">
        <v>0</v>
      </c>
      <c r="CF26" s="344">
        <v>0</v>
      </c>
      <c r="CG26" s="344" t="s">
        <v>586</v>
      </c>
      <c r="CH26" s="230"/>
    </row>
    <row r="27" spans="1:86" s="312" customFormat="1" ht="47.25">
      <c r="A27" s="320" t="s">
        <v>507</v>
      </c>
      <c r="B27" s="321" t="s">
        <v>923</v>
      </c>
      <c r="C27" s="322" t="s">
        <v>914</v>
      </c>
      <c r="D27" s="345" t="s">
        <v>586</v>
      </c>
      <c r="E27" s="345" t="s">
        <v>586</v>
      </c>
      <c r="F27" s="322" t="s">
        <v>586</v>
      </c>
      <c r="G27" s="345" t="s">
        <v>586</v>
      </c>
      <c r="H27" s="345" t="s">
        <v>586</v>
      </c>
      <c r="I27" s="345" t="s">
        <v>586</v>
      </c>
      <c r="J27" s="345">
        <v>0</v>
      </c>
      <c r="K27" s="345">
        <v>0</v>
      </c>
      <c r="L27" s="345">
        <v>0</v>
      </c>
      <c r="M27" s="345">
        <v>0</v>
      </c>
      <c r="N27" s="345">
        <v>0</v>
      </c>
      <c r="O27" s="345">
        <v>0</v>
      </c>
      <c r="P27" s="345">
        <v>0</v>
      </c>
      <c r="Q27" s="345">
        <v>0</v>
      </c>
      <c r="R27" s="345">
        <v>0</v>
      </c>
      <c r="S27" s="345">
        <v>0</v>
      </c>
      <c r="T27" s="345">
        <v>0</v>
      </c>
      <c r="U27" s="345">
        <v>0</v>
      </c>
      <c r="V27" s="345">
        <v>0</v>
      </c>
      <c r="W27" s="345">
        <v>0</v>
      </c>
      <c r="X27" s="345">
        <v>0</v>
      </c>
      <c r="Y27" s="345">
        <v>0</v>
      </c>
      <c r="Z27" s="345">
        <v>0</v>
      </c>
      <c r="AA27" s="345">
        <v>0</v>
      </c>
      <c r="AB27" s="345">
        <v>0</v>
      </c>
      <c r="AC27" s="345">
        <v>0</v>
      </c>
      <c r="AD27" s="345">
        <v>0</v>
      </c>
      <c r="AE27" s="345">
        <v>0</v>
      </c>
      <c r="AF27" s="345">
        <v>0</v>
      </c>
      <c r="AG27" s="345">
        <v>0</v>
      </c>
      <c r="AH27" s="345">
        <v>0</v>
      </c>
      <c r="AI27" s="345">
        <v>0</v>
      </c>
      <c r="AJ27" s="345">
        <v>0</v>
      </c>
      <c r="AK27" s="345">
        <v>0</v>
      </c>
      <c r="AL27" s="345">
        <v>0</v>
      </c>
      <c r="AM27" s="345">
        <v>0</v>
      </c>
      <c r="AN27" s="345">
        <v>0</v>
      </c>
      <c r="AO27" s="345">
        <v>0</v>
      </c>
      <c r="AP27" s="345">
        <v>0</v>
      </c>
      <c r="AQ27" s="345">
        <v>0</v>
      </c>
      <c r="AR27" s="345">
        <v>0</v>
      </c>
      <c r="AS27" s="345">
        <v>0</v>
      </c>
      <c r="AT27" s="345">
        <v>0</v>
      </c>
      <c r="AU27" s="345">
        <v>0</v>
      </c>
      <c r="AV27" s="345">
        <v>0</v>
      </c>
      <c r="AW27" s="345">
        <v>0</v>
      </c>
      <c r="AX27" s="345">
        <v>0</v>
      </c>
      <c r="AY27" s="345">
        <v>0</v>
      </c>
      <c r="AZ27" s="345">
        <v>0</v>
      </c>
      <c r="BA27" s="345">
        <v>0</v>
      </c>
      <c r="BB27" s="345">
        <v>0</v>
      </c>
      <c r="BC27" s="345">
        <v>0</v>
      </c>
      <c r="BD27" s="345">
        <v>0</v>
      </c>
      <c r="BE27" s="345">
        <v>0</v>
      </c>
      <c r="BF27" s="345">
        <v>0</v>
      </c>
      <c r="BG27" s="345">
        <v>0</v>
      </c>
      <c r="BH27" s="345">
        <v>0</v>
      </c>
      <c r="BI27" s="345">
        <v>0</v>
      </c>
      <c r="BJ27" s="345">
        <v>0</v>
      </c>
      <c r="BK27" s="345">
        <v>0</v>
      </c>
      <c r="BL27" s="345">
        <v>0</v>
      </c>
      <c r="BM27" s="345">
        <v>0</v>
      </c>
      <c r="BN27" s="345">
        <v>0</v>
      </c>
      <c r="BO27" s="345">
        <v>0</v>
      </c>
      <c r="BP27" s="345">
        <v>0</v>
      </c>
      <c r="BQ27" s="345">
        <v>0</v>
      </c>
      <c r="BR27" s="345">
        <v>0</v>
      </c>
      <c r="BS27" s="345">
        <v>0</v>
      </c>
      <c r="BT27" s="345">
        <v>0</v>
      </c>
      <c r="BU27" s="345">
        <v>0</v>
      </c>
      <c r="BV27" s="345">
        <v>0</v>
      </c>
      <c r="BW27" s="345">
        <v>0</v>
      </c>
      <c r="BX27" s="345">
        <v>0</v>
      </c>
      <c r="BY27" s="345">
        <v>0</v>
      </c>
      <c r="BZ27" s="345">
        <v>0</v>
      </c>
      <c r="CA27" s="345">
        <v>0</v>
      </c>
      <c r="CB27" s="345">
        <v>0</v>
      </c>
      <c r="CC27" s="345">
        <v>0</v>
      </c>
      <c r="CD27" s="345">
        <v>0</v>
      </c>
      <c r="CE27" s="345">
        <v>0</v>
      </c>
      <c r="CF27" s="345">
        <v>0</v>
      </c>
      <c r="CG27" s="345" t="s">
        <v>586</v>
      </c>
      <c r="CH27" s="230"/>
    </row>
    <row r="28" spans="1:86" s="312" customFormat="1" ht="31.5">
      <c r="A28" s="323" t="s">
        <v>541</v>
      </c>
      <c r="B28" s="324" t="s">
        <v>924</v>
      </c>
      <c r="C28" s="325" t="s">
        <v>914</v>
      </c>
      <c r="D28" s="344" t="s">
        <v>586</v>
      </c>
      <c r="E28" s="344" t="s">
        <v>586</v>
      </c>
      <c r="F28" s="325" t="s">
        <v>586</v>
      </c>
      <c r="G28" s="344" t="s">
        <v>586</v>
      </c>
      <c r="H28" s="344" t="s">
        <v>586</v>
      </c>
      <c r="I28" s="344" t="s">
        <v>586</v>
      </c>
      <c r="J28" s="344">
        <v>0</v>
      </c>
      <c r="K28" s="344">
        <v>0</v>
      </c>
      <c r="L28" s="344">
        <v>0</v>
      </c>
      <c r="M28" s="344">
        <v>0</v>
      </c>
      <c r="N28" s="344">
        <v>0</v>
      </c>
      <c r="O28" s="344">
        <v>0</v>
      </c>
      <c r="P28" s="344">
        <v>0</v>
      </c>
      <c r="Q28" s="344">
        <v>0</v>
      </c>
      <c r="R28" s="344">
        <v>0</v>
      </c>
      <c r="S28" s="344">
        <v>0</v>
      </c>
      <c r="T28" s="344">
        <v>0</v>
      </c>
      <c r="U28" s="344">
        <v>0</v>
      </c>
      <c r="V28" s="344">
        <v>0</v>
      </c>
      <c r="W28" s="344">
        <v>0</v>
      </c>
      <c r="X28" s="344">
        <v>0</v>
      </c>
      <c r="Y28" s="344">
        <v>0</v>
      </c>
      <c r="Z28" s="344">
        <v>0</v>
      </c>
      <c r="AA28" s="344">
        <v>0</v>
      </c>
      <c r="AB28" s="344">
        <v>0</v>
      </c>
      <c r="AC28" s="344">
        <v>0</v>
      </c>
      <c r="AD28" s="344">
        <v>0</v>
      </c>
      <c r="AE28" s="344">
        <v>0</v>
      </c>
      <c r="AF28" s="344">
        <v>0</v>
      </c>
      <c r="AG28" s="344">
        <v>0</v>
      </c>
      <c r="AH28" s="344">
        <v>0</v>
      </c>
      <c r="AI28" s="344">
        <v>0</v>
      </c>
      <c r="AJ28" s="344">
        <v>0</v>
      </c>
      <c r="AK28" s="344">
        <v>0</v>
      </c>
      <c r="AL28" s="344">
        <v>0</v>
      </c>
      <c r="AM28" s="344">
        <v>0</v>
      </c>
      <c r="AN28" s="344">
        <v>0</v>
      </c>
      <c r="AO28" s="344">
        <v>0</v>
      </c>
      <c r="AP28" s="344">
        <v>0</v>
      </c>
      <c r="AQ28" s="344">
        <v>0</v>
      </c>
      <c r="AR28" s="344">
        <v>0</v>
      </c>
      <c r="AS28" s="344">
        <v>0</v>
      </c>
      <c r="AT28" s="344">
        <v>0</v>
      </c>
      <c r="AU28" s="344">
        <v>0</v>
      </c>
      <c r="AV28" s="344">
        <v>0</v>
      </c>
      <c r="AW28" s="344">
        <v>0</v>
      </c>
      <c r="AX28" s="344">
        <v>0</v>
      </c>
      <c r="AY28" s="344">
        <v>0</v>
      </c>
      <c r="AZ28" s="344">
        <v>0</v>
      </c>
      <c r="BA28" s="344">
        <v>0</v>
      </c>
      <c r="BB28" s="344">
        <v>0</v>
      </c>
      <c r="BC28" s="344">
        <v>0</v>
      </c>
      <c r="BD28" s="344">
        <v>0</v>
      </c>
      <c r="BE28" s="344">
        <v>0</v>
      </c>
      <c r="BF28" s="344">
        <v>0</v>
      </c>
      <c r="BG28" s="344">
        <v>0</v>
      </c>
      <c r="BH28" s="344">
        <v>0</v>
      </c>
      <c r="BI28" s="344">
        <v>0</v>
      </c>
      <c r="BJ28" s="344">
        <v>0</v>
      </c>
      <c r="BK28" s="344">
        <v>0</v>
      </c>
      <c r="BL28" s="344">
        <v>0</v>
      </c>
      <c r="BM28" s="344">
        <v>0</v>
      </c>
      <c r="BN28" s="344">
        <v>0</v>
      </c>
      <c r="BO28" s="344">
        <v>0</v>
      </c>
      <c r="BP28" s="344">
        <v>0</v>
      </c>
      <c r="BQ28" s="344">
        <v>0</v>
      </c>
      <c r="BR28" s="344">
        <v>0</v>
      </c>
      <c r="BS28" s="344">
        <v>0</v>
      </c>
      <c r="BT28" s="344">
        <v>0</v>
      </c>
      <c r="BU28" s="344">
        <v>0</v>
      </c>
      <c r="BV28" s="344">
        <v>0</v>
      </c>
      <c r="BW28" s="344">
        <v>0</v>
      </c>
      <c r="BX28" s="344">
        <v>0</v>
      </c>
      <c r="BY28" s="344">
        <v>0</v>
      </c>
      <c r="BZ28" s="344">
        <v>0</v>
      </c>
      <c r="CA28" s="344">
        <v>0</v>
      </c>
      <c r="CB28" s="344">
        <v>0</v>
      </c>
      <c r="CC28" s="344">
        <v>0</v>
      </c>
      <c r="CD28" s="344">
        <v>0</v>
      </c>
      <c r="CE28" s="344">
        <v>0</v>
      </c>
      <c r="CF28" s="344">
        <v>0</v>
      </c>
      <c r="CG28" s="344" t="s">
        <v>586</v>
      </c>
      <c r="CH28" s="230"/>
    </row>
    <row r="29" spans="1:86" s="312" customFormat="1" ht="94.5">
      <c r="A29" s="326" t="s">
        <v>925</v>
      </c>
      <c r="B29" s="327" t="s">
        <v>926</v>
      </c>
      <c r="C29" s="328" t="s">
        <v>914</v>
      </c>
      <c r="D29" s="349" t="s">
        <v>586</v>
      </c>
      <c r="E29" s="349" t="s">
        <v>586</v>
      </c>
      <c r="F29" s="328" t="s">
        <v>586</v>
      </c>
      <c r="G29" s="349" t="s">
        <v>586</v>
      </c>
      <c r="H29" s="349" t="s">
        <v>586</v>
      </c>
      <c r="I29" s="349" t="s">
        <v>586</v>
      </c>
      <c r="J29" s="349">
        <v>0</v>
      </c>
      <c r="K29" s="349">
        <v>0</v>
      </c>
      <c r="L29" s="349">
        <v>0</v>
      </c>
      <c r="M29" s="349">
        <v>0</v>
      </c>
      <c r="N29" s="349">
        <v>0</v>
      </c>
      <c r="O29" s="349">
        <v>0</v>
      </c>
      <c r="P29" s="349">
        <v>0</v>
      </c>
      <c r="Q29" s="349">
        <v>0</v>
      </c>
      <c r="R29" s="349">
        <v>0</v>
      </c>
      <c r="S29" s="349">
        <v>0</v>
      </c>
      <c r="T29" s="349">
        <v>0</v>
      </c>
      <c r="U29" s="349">
        <v>0</v>
      </c>
      <c r="V29" s="349">
        <v>0</v>
      </c>
      <c r="W29" s="349">
        <v>0</v>
      </c>
      <c r="X29" s="349">
        <v>0</v>
      </c>
      <c r="Y29" s="349">
        <v>0</v>
      </c>
      <c r="Z29" s="349">
        <v>0</v>
      </c>
      <c r="AA29" s="349">
        <v>0</v>
      </c>
      <c r="AB29" s="349">
        <v>0</v>
      </c>
      <c r="AC29" s="349">
        <v>0</v>
      </c>
      <c r="AD29" s="349">
        <v>0</v>
      </c>
      <c r="AE29" s="349">
        <v>0</v>
      </c>
      <c r="AF29" s="349">
        <v>0</v>
      </c>
      <c r="AG29" s="349">
        <v>0</v>
      </c>
      <c r="AH29" s="349">
        <v>0</v>
      </c>
      <c r="AI29" s="349">
        <v>0</v>
      </c>
      <c r="AJ29" s="349">
        <v>0</v>
      </c>
      <c r="AK29" s="349">
        <v>0</v>
      </c>
      <c r="AL29" s="349">
        <v>0</v>
      </c>
      <c r="AM29" s="349">
        <v>0</v>
      </c>
      <c r="AN29" s="349">
        <v>0</v>
      </c>
      <c r="AO29" s="349">
        <v>0</v>
      </c>
      <c r="AP29" s="349">
        <v>0</v>
      </c>
      <c r="AQ29" s="349">
        <v>0</v>
      </c>
      <c r="AR29" s="349">
        <v>0</v>
      </c>
      <c r="AS29" s="349">
        <v>0</v>
      </c>
      <c r="AT29" s="349">
        <v>0</v>
      </c>
      <c r="AU29" s="349">
        <v>0</v>
      </c>
      <c r="AV29" s="349">
        <v>0</v>
      </c>
      <c r="AW29" s="349">
        <v>0</v>
      </c>
      <c r="AX29" s="349">
        <v>0</v>
      </c>
      <c r="AY29" s="349">
        <v>0</v>
      </c>
      <c r="AZ29" s="349">
        <v>0</v>
      </c>
      <c r="BA29" s="349">
        <v>0</v>
      </c>
      <c r="BB29" s="349">
        <v>0</v>
      </c>
      <c r="BC29" s="349">
        <v>0</v>
      </c>
      <c r="BD29" s="349">
        <v>0</v>
      </c>
      <c r="BE29" s="349">
        <v>0</v>
      </c>
      <c r="BF29" s="349">
        <v>0</v>
      </c>
      <c r="BG29" s="349">
        <v>0</v>
      </c>
      <c r="BH29" s="349">
        <v>0</v>
      </c>
      <c r="BI29" s="349">
        <v>0</v>
      </c>
      <c r="BJ29" s="349">
        <v>0</v>
      </c>
      <c r="BK29" s="349">
        <v>0</v>
      </c>
      <c r="BL29" s="349">
        <v>0</v>
      </c>
      <c r="BM29" s="349">
        <v>0</v>
      </c>
      <c r="BN29" s="349">
        <v>0</v>
      </c>
      <c r="BO29" s="349">
        <v>0</v>
      </c>
      <c r="BP29" s="349">
        <v>0</v>
      </c>
      <c r="BQ29" s="349">
        <v>0</v>
      </c>
      <c r="BR29" s="349">
        <v>0</v>
      </c>
      <c r="BS29" s="349">
        <v>0</v>
      </c>
      <c r="BT29" s="349">
        <v>0</v>
      </c>
      <c r="BU29" s="349">
        <v>0</v>
      </c>
      <c r="BV29" s="349">
        <v>0</v>
      </c>
      <c r="BW29" s="349">
        <v>0</v>
      </c>
      <c r="BX29" s="349">
        <v>0</v>
      </c>
      <c r="BY29" s="349">
        <v>0</v>
      </c>
      <c r="BZ29" s="349">
        <v>0</v>
      </c>
      <c r="CA29" s="349">
        <v>0</v>
      </c>
      <c r="CB29" s="349">
        <v>0</v>
      </c>
      <c r="CC29" s="349">
        <v>0</v>
      </c>
      <c r="CD29" s="349">
        <v>0</v>
      </c>
      <c r="CE29" s="349">
        <v>0</v>
      </c>
      <c r="CF29" s="349">
        <v>0</v>
      </c>
      <c r="CG29" s="349" t="s">
        <v>586</v>
      </c>
      <c r="CH29" s="230"/>
    </row>
    <row r="30" spans="1:86" s="312" customFormat="1" ht="94.5">
      <c r="A30" s="326" t="s">
        <v>927</v>
      </c>
      <c r="B30" s="327" t="s">
        <v>928</v>
      </c>
      <c r="C30" s="328" t="s">
        <v>914</v>
      </c>
      <c r="D30" s="349" t="s">
        <v>586</v>
      </c>
      <c r="E30" s="349" t="s">
        <v>586</v>
      </c>
      <c r="F30" s="328" t="s">
        <v>586</v>
      </c>
      <c r="G30" s="349" t="s">
        <v>586</v>
      </c>
      <c r="H30" s="349" t="s">
        <v>586</v>
      </c>
      <c r="I30" s="349" t="s">
        <v>586</v>
      </c>
      <c r="J30" s="349">
        <v>0</v>
      </c>
      <c r="K30" s="349">
        <v>0</v>
      </c>
      <c r="L30" s="349">
        <v>0</v>
      </c>
      <c r="M30" s="349">
        <v>0</v>
      </c>
      <c r="N30" s="349">
        <v>0</v>
      </c>
      <c r="O30" s="349">
        <v>0</v>
      </c>
      <c r="P30" s="349">
        <v>0</v>
      </c>
      <c r="Q30" s="349">
        <v>0</v>
      </c>
      <c r="R30" s="349">
        <v>0</v>
      </c>
      <c r="S30" s="349">
        <v>0</v>
      </c>
      <c r="T30" s="349">
        <v>0</v>
      </c>
      <c r="U30" s="349">
        <v>0</v>
      </c>
      <c r="V30" s="349">
        <v>0</v>
      </c>
      <c r="W30" s="349">
        <v>0</v>
      </c>
      <c r="X30" s="349">
        <v>0</v>
      </c>
      <c r="Y30" s="349">
        <v>0</v>
      </c>
      <c r="Z30" s="349">
        <v>0</v>
      </c>
      <c r="AA30" s="349">
        <v>0</v>
      </c>
      <c r="AB30" s="349">
        <v>0</v>
      </c>
      <c r="AC30" s="349">
        <v>0</v>
      </c>
      <c r="AD30" s="349">
        <v>0</v>
      </c>
      <c r="AE30" s="349">
        <v>0</v>
      </c>
      <c r="AF30" s="349">
        <v>0</v>
      </c>
      <c r="AG30" s="349">
        <v>0</v>
      </c>
      <c r="AH30" s="349">
        <v>0</v>
      </c>
      <c r="AI30" s="349">
        <v>0</v>
      </c>
      <c r="AJ30" s="349">
        <v>0</v>
      </c>
      <c r="AK30" s="349">
        <v>0</v>
      </c>
      <c r="AL30" s="349">
        <v>0</v>
      </c>
      <c r="AM30" s="349">
        <v>0</v>
      </c>
      <c r="AN30" s="349">
        <v>0</v>
      </c>
      <c r="AO30" s="349">
        <v>0</v>
      </c>
      <c r="AP30" s="349">
        <v>0</v>
      </c>
      <c r="AQ30" s="349">
        <v>0</v>
      </c>
      <c r="AR30" s="349">
        <v>0</v>
      </c>
      <c r="AS30" s="349">
        <v>0</v>
      </c>
      <c r="AT30" s="349">
        <v>0</v>
      </c>
      <c r="AU30" s="349">
        <v>0</v>
      </c>
      <c r="AV30" s="349">
        <v>0</v>
      </c>
      <c r="AW30" s="349">
        <v>0</v>
      </c>
      <c r="AX30" s="349">
        <v>0</v>
      </c>
      <c r="AY30" s="349">
        <v>0</v>
      </c>
      <c r="AZ30" s="349">
        <v>0</v>
      </c>
      <c r="BA30" s="349">
        <v>0</v>
      </c>
      <c r="BB30" s="349">
        <v>0</v>
      </c>
      <c r="BC30" s="349">
        <v>0</v>
      </c>
      <c r="BD30" s="349">
        <v>0</v>
      </c>
      <c r="BE30" s="349">
        <v>0</v>
      </c>
      <c r="BF30" s="349">
        <v>0</v>
      </c>
      <c r="BG30" s="349">
        <v>0</v>
      </c>
      <c r="BH30" s="349">
        <v>0</v>
      </c>
      <c r="BI30" s="349">
        <v>0</v>
      </c>
      <c r="BJ30" s="349">
        <v>0</v>
      </c>
      <c r="BK30" s="349">
        <v>0</v>
      </c>
      <c r="BL30" s="349">
        <v>0</v>
      </c>
      <c r="BM30" s="349">
        <v>0</v>
      </c>
      <c r="BN30" s="349">
        <v>0</v>
      </c>
      <c r="BO30" s="349">
        <v>0</v>
      </c>
      <c r="BP30" s="349">
        <v>0</v>
      </c>
      <c r="BQ30" s="349">
        <v>0</v>
      </c>
      <c r="BR30" s="349">
        <v>0</v>
      </c>
      <c r="BS30" s="349">
        <v>0</v>
      </c>
      <c r="BT30" s="349">
        <v>0</v>
      </c>
      <c r="BU30" s="349">
        <v>0</v>
      </c>
      <c r="BV30" s="349">
        <v>0</v>
      </c>
      <c r="BW30" s="349">
        <v>0</v>
      </c>
      <c r="BX30" s="349">
        <v>0</v>
      </c>
      <c r="BY30" s="349">
        <v>0</v>
      </c>
      <c r="BZ30" s="349">
        <v>0</v>
      </c>
      <c r="CA30" s="349">
        <v>0</v>
      </c>
      <c r="CB30" s="349">
        <v>0</v>
      </c>
      <c r="CC30" s="349">
        <v>0</v>
      </c>
      <c r="CD30" s="349">
        <v>0</v>
      </c>
      <c r="CE30" s="349">
        <v>0</v>
      </c>
      <c r="CF30" s="349">
        <v>0</v>
      </c>
      <c r="CG30" s="349" t="s">
        <v>586</v>
      </c>
      <c r="CH30" s="230"/>
    </row>
    <row r="31" spans="1:86" s="312" customFormat="1" ht="94.5">
      <c r="A31" s="326" t="s">
        <v>929</v>
      </c>
      <c r="B31" s="327" t="s">
        <v>930</v>
      </c>
      <c r="C31" s="328" t="s">
        <v>914</v>
      </c>
      <c r="D31" s="349" t="s">
        <v>586</v>
      </c>
      <c r="E31" s="349" t="s">
        <v>586</v>
      </c>
      <c r="F31" s="328" t="s">
        <v>586</v>
      </c>
      <c r="G31" s="349" t="s">
        <v>586</v>
      </c>
      <c r="H31" s="349" t="s">
        <v>586</v>
      </c>
      <c r="I31" s="349" t="s">
        <v>586</v>
      </c>
      <c r="J31" s="349">
        <v>0</v>
      </c>
      <c r="K31" s="349">
        <v>0</v>
      </c>
      <c r="L31" s="349">
        <v>0</v>
      </c>
      <c r="M31" s="349">
        <v>0</v>
      </c>
      <c r="N31" s="349">
        <v>0</v>
      </c>
      <c r="O31" s="349">
        <v>0</v>
      </c>
      <c r="P31" s="349">
        <v>0</v>
      </c>
      <c r="Q31" s="349">
        <v>0</v>
      </c>
      <c r="R31" s="349">
        <v>0</v>
      </c>
      <c r="S31" s="349">
        <v>0</v>
      </c>
      <c r="T31" s="349">
        <v>0</v>
      </c>
      <c r="U31" s="349">
        <v>0</v>
      </c>
      <c r="V31" s="349">
        <v>0</v>
      </c>
      <c r="W31" s="349">
        <v>0</v>
      </c>
      <c r="X31" s="349">
        <v>0</v>
      </c>
      <c r="Y31" s="349">
        <v>0</v>
      </c>
      <c r="Z31" s="349">
        <v>0</v>
      </c>
      <c r="AA31" s="349">
        <v>0</v>
      </c>
      <c r="AB31" s="349">
        <v>0</v>
      </c>
      <c r="AC31" s="349">
        <v>0</v>
      </c>
      <c r="AD31" s="349">
        <v>0</v>
      </c>
      <c r="AE31" s="349">
        <v>0</v>
      </c>
      <c r="AF31" s="349">
        <v>0</v>
      </c>
      <c r="AG31" s="349">
        <v>0</v>
      </c>
      <c r="AH31" s="349">
        <v>0</v>
      </c>
      <c r="AI31" s="349">
        <v>0</v>
      </c>
      <c r="AJ31" s="349">
        <v>0</v>
      </c>
      <c r="AK31" s="349">
        <v>0</v>
      </c>
      <c r="AL31" s="349">
        <v>0</v>
      </c>
      <c r="AM31" s="349">
        <v>0</v>
      </c>
      <c r="AN31" s="349">
        <v>0</v>
      </c>
      <c r="AO31" s="349">
        <v>0</v>
      </c>
      <c r="AP31" s="349">
        <v>0</v>
      </c>
      <c r="AQ31" s="349">
        <v>0</v>
      </c>
      <c r="AR31" s="349">
        <v>0</v>
      </c>
      <c r="AS31" s="349">
        <v>0</v>
      </c>
      <c r="AT31" s="349">
        <v>0</v>
      </c>
      <c r="AU31" s="349">
        <v>0</v>
      </c>
      <c r="AV31" s="349">
        <v>0</v>
      </c>
      <c r="AW31" s="349">
        <v>0</v>
      </c>
      <c r="AX31" s="349">
        <v>0</v>
      </c>
      <c r="AY31" s="349">
        <v>0</v>
      </c>
      <c r="AZ31" s="349">
        <v>0</v>
      </c>
      <c r="BA31" s="349">
        <v>0</v>
      </c>
      <c r="BB31" s="349">
        <v>0</v>
      </c>
      <c r="BC31" s="349">
        <v>0</v>
      </c>
      <c r="BD31" s="349">
        <v>0</v>
      </c>
      <c r="BE31" s="349">
        <v>0</v>
      </c>
      <c r="BF31" s="349">
        <v>0</v>
      </c>
      <c r="BG31" s="349">
        <v>0</v>
      </c>
      <c r="BH31" s="349">
        <v>0</v>
      </c>
      <c r="BI31" s="349">
        <v>0</v>
      </c>
      <c r="BJ31" s="349">
        <v>0</v>
      </c>
      <c r="BK31" s="349">
        <v>0</v>
      </c>
      <c r="BL31" s="349">
        <v>0</v>
      </c>
      <c r="BM31" s="349">
        <v>0</v>
      </c>
      <c r="BN31" s="349">
        <v>0</v>
      </c>
      <c r="BO31" s="349">
        <v>0</v>
      </c>
      <c r="BP31" s="349">
        <v>0</v>
      </c>
      <c r="BQ31" s="349">
        <v>0</v>
      </c>
      <c r="BR31" s="349">
        <v>0</v>
      </c>
      <c r="BS31" s="349">
        <v>0</v>
      </c>
      <c r="BT31" s="349">
        <v>0</v>
      </c>
      <c r="BU31" s="349">
        <v>0</v>
      </c>
      <c r="BV31" s="349">
        <v>0</v>
      </c>
      <c r="BW31" s="349">
        <v>0</v>
      </c>
      <c r="BX31" s="349">
        <v>0</v>
      </c>
      <c r="BY31" s="349">
        <v>0</v>
      </c>
      <c r="BZ31" s="349">
        <v>0</v>
      </c>
      <c r="CA31" s="349">
        <v>0</v>
      </c>
      <c r="CB31" s="349">
        <v>0</v>
      </c>
      <c r="CC31" s="349">
        <v>0</v>
      </c>
      <c r="CD31" s="349">
        <v>0</v>
      </c>
      <c r="CE31" s="349">
        <v>0</v>
      </c>
      <c r="CF31" s="349">
        <v>0</v>
      </c>
      <c r="CG31" s="349" t="s">
        <v>586</v>
      </c>
      <c r="CH31" s="230"/>
    </row>
    <row r="32" spans="1:86" s="312" customFormat="1" ht="31.5">
      <c r="A32" s="326" t="s">
        <v>542</v>
      </c>
      <c r="B32" s="327" t="s">
        <v>924</v>
      </c>
      <c r="C32" s="328" t="s">
        <v>914</v>
      </c>
      <c r="D32" s="349" t="s">
        <v>586</v>
      </c>
      <c r="E32" s="349" t="s">
        <v>586</v>
      </c>
      <c r="F32" s="349" t="s">
        <v>586</v>
      </c>
      <c r="G32" s="349" t="s">
        <v>586</v>
      </c>
      <c r="H32" s="349" t="s">
        <v>586</v>
      </c>
      <c r="I32" s="349" t="s">
        <v>586</v>
      </c>
      <c r="J32" s="349">
        <v>0</v>
      </c>
      <c r="K32" s="349">
        <v>0</v>
      </c>
      <c r="L32" s="349">
        <v>0</v>
      </c>
      <c r="M32" s="349">
        <v>0</v>
      </c>
      <c r="N32" s="349">
        <v>0</v>
      </c>
      <c r="O32" s="349">
        <v>0</v>
      </c>
      <c r="P32" s="349">
        <v>0</v>
      </c>
      <c r="Q32" s="349">
        <v>0</v>
      </c>
      <c r="R32" s="349">
        <v>0</v>
      </c>
      <c r="S32" s="349">
        <v>0</v>
      </c>
      <c r="T32" s="349">
        <v>0</v>
      </c>
      <c r="U32" s="349">
        <v>0</v>
      </c>
      <c r="V32" s="349">
        <v>0</v>
      </c>
      <c r="W32" s="349">
        <v>0</v>
      </c>
      <c r="X32" s="349">
        <v>0</v>
      </c>
      <c r="Y32" s="349">
        <v>0</v>
      </c>
      <c r="Z32" s="349">
        <v>0</v>
      </c>
      <c r="AA32" s="349">
        <v>0</v>
      </c>
      <c r="AB32" s="349">
        <v>0</v>
      </c>
      <c r="AC32" s="349">
        <v>0</v>
      </c>
      <c r="AD32" s="349">
        <v>0</v>
      </c>
      <c r="AE32" s="349">
        <v>0</v>
      </c>
      <c r="AF32" s="349">
        <v>0</v>
      </c>
      <c r="AG32" s="349">
        <v>0</v>
      </c>
      <c r="AH32" s="349">
        <v>0</v>
      </c>
      <c r="AI32" s="349">
        <v>0</v>
      </c>
      <c r="AJ32" s="349">
        <v>0</v>
      </c>
      <c r="AK32" s="349">
        <v>0</v>
      </c>
      <c r="AL32" s="349">
        <v>0</v>
      </c>
      <c r="AM32" s="349">
        <v>0</v>
      </c>
      <c r="AN32" s="349">
        <v>0</v>
      </c>
      <c r="AO32" s="349">
        <v>0</v>
      </c>
      <c r="AP32" s="349">
        <v>0</v>
      </c>
      <c r="AQ32" s="349">
        <v>0</v>
      </c>
      <c r="AR32" s="349">
        <v>0</v>
      </c>
      <c r="AS32" s="349">
        <v>0</v>
      </c>
      <c r="AT32" s="349">
        <v>0</v>
      </c>
      <c r="AU32" s="349">
        <v>0</v>
      </c>
      <c r="AV32" s="349">
        <v>0</v>
      </c>
      <c r="AW32" s="349">
        <v>0</v>
      </c>
      <c r="AX32" s="349">
        <v>0</v>
      </c>
      <c r="AY32" s="349">
        <v>0</v>
      </c>
      <c r="AZ32" s="349">
        <v>0</v>
      </c>
      <c r="BA32" s="349">
        <v>0</v>
      </c>
      <c r="BB32" s="349">
        <v>0</v>
      </c>
      <c r="BC32" s="349">
        <v>0</v>
      </c>
      <c r="BD32" s="349">
        <v>0</v>
      </c>
      <c r="BE32" s="349">
        <v>0</v>
      </c>
      <c r="BF32" s="349">
        <v>0</v>
      </c>
      <c r="BG32" s="349">
        <v>0</v>
      </c>
      <c r="BH32" s="349">
        <v>0</v>
      </c>
      <c r="BI32" s="349">
        <v>0</v>
      </c>
      <c r="BJ32" s="349">
        <v>0</v>
      </c>
      <c r="BK32" s="349">
        <v>0</v>
      </c>
      <c r="BL32" s="349">
        <v>0</v>
      </c>
      <c r="BM32" s="349">
        <v>0</v>
      </c>
      <c r="BN32" s="349">
        <v>0</v>
      </c>
      <c r="BO32" s="349">
        <v>0</v>
      </c>
      <c r="BP32" s="349">
        <v>0</v>
      </c>
      <c r="BQ32" s="349">
        <v>0</v>
      </c>
      <c r="BR32" s="349">
        <v>0</v>
      </c>
      <c r="BS32" s="349">
        <v>0</v>
      </c>
      <c r="BT32" s="349">
        <v>0</v>
      </c>
      <c r="BU32" s="349">
        <v>0</v>
      </c>
      <c r="BV32" s="349">
        <v>0</v>
      </c>
      <c r="BW32" s="349">
        <v>0</v>
      </c>
      <c r="BX32" s="349">
        <v>0</v>
      </c>
      <c r="BY32" s="349">
        <v>0</v>
      </c>
      <c r="BZ32" s="349">
        <v>0</v>
      </c>
      <c r="CA32" s="349">
        <v>0</v>
      </c>
      <c r="CB32" s="349">
        <v>0</v>
      </c>
      <c r="CC32" s="349">
        <v>0</v>
      </c>
      <c r="CD32" s="349">
        <v>0</v>
      </c>
      <c r="CE32" s="349">
        <v>0</v>
      </c>
      <c r="CF32" s="349">
        <v>0</v>
      </c>
      <c r="CG32" s="349" t="s">
        <v>586</v>
      </c>
      <c r="CH32" s="230"/>
    </row>
    <row r="33" spans="1:86" s="312" customFormat="1" ht="94.5">
      <c r="A33" s="326" t="s">
        <v>931</v>
      </c>
      <c r="B33" s="327" t="s">
        <v>926</v>
      </c>
      <c r="C33" s="328" t="s">
        <v>914</v>
      </c>
      <c r="D33" s="349" t="s">
        <v>586</v>
      </c>
      <c r="E33" s="349" t="s">
        <v>586</v>
      </c>
      <c r="F33" s="328" t="s">
        <v>586</v>
      </c>
      <c r="G33" s="349" t="s">
        <v>586</v>
      </c>
      <c r="H33" s="349" t="s">
        <v>586</v>
      </c>
      <c r="I33" s="349" t="s">
        <v>586</v>
      </c>
      <c r="J33" s="349">
        <v>0</v>
      </c>
      <c r="K33" s="349">
        <v>0</v>
      </c>
      <c r="L33" s="349">
        <v>0</v>
      </c>
      <c r="M33" s="349">
        <v>0</v>
      </c>
      <c r="N33" s="349">
        <v>0</v>
      </c>
      <c r="O33" s="349">
        <v>0</v>
      </c>
      <c r="P33" s="349">
        <v>0</v>
      </c>
      <c r="Q33" s="349">
        <v>0</v>
      </c>
      <c r="R33" s="349">
        <v>0</v>
      </c>
      <c r="S33" s="349">
        <v>0</v>
      </c>
      <c r="T33" s="349">
        <v>0</v>
      </c>
      <c r="U33" s="349">
        <v>0</v>
      </c>
      <c r="V33" s="349">
        <v>0</v>
      </c>
      <c r="W33" s="349">
        <v>0</v>
      </c>
      <c r="X33" s="349">
        <v>0</v>
      </c>
      <c r="Y33" s="349">
        <v>0</v>
      </c>
      <c r="Z33" s="349">
        <v>0</v>
      </c>
      <c r="AA33" s="349">
        <v>0</v>
      </c>
      <c r="AB33" s="349">
        <v>0</v>
      </c>
      <c r="AC33" s="349">
        <v>0</v>
      </c>
      <c r="AD33" s="349">
        <v>0</v>
      </c>
      <c r="AE33" s="349">
        <v>0</v>
      </c>
      <c r="AF33" s="349">
        <v>0</v>
      </c>
      <c r="AG33" s="349">
        <v>0</v>
      </c>
      <c r="AH33" s="349">
        <v>0</v>
      </c>
      <c r="AI33" s="349">
        <v>0</v>
      </c>
      <c r="AJ33" s="349">
        <v>0</v>
      </c>
      <c r="AK33" s="349">
        <v>0</v>
      </c>
      <c r="AL33" s="349">
        <v>0</v>
      </c>
      <c r="AM33" s="349">
        <v>0</v>
      </c>
      <c r="AN33" s="349">
        <v>0</v>
      </c>
      <c r="AO33" s="349">
        <v>0</v>
      </c>
      <c r="AP33" s="349">
        <v>0</v>
      </c>
      <c r="AQ33" s="349">
        <v>0</v>
      </c>
      <c r="AR33" s="349">
        <v>0</v>
      </c>
      <c r="AS33" s="349">
        <v>0</v>
      </c>
      <c r="AT33" s="349">
        <v>0</v>
      </c>
      <c r="AU33" s="349">
        <v>0</v>
      </c>
      <c r="AV33" s="349">
        <v>0</v>
      </c>
      <c r="AW33" s="349">
        <v>0</v>
      </c>
      <c r="AX33" s="349">
        <v>0</v>
      </c>
      <c r="AY33" s="349">
        <v>0</v>
      </c>
      <c r="AZ33" s="349">
        <v>0</v>
      </c>
      <c r="BA33" s="349">
        <v>0</v>
      </c>
      <c r="BB33" s="349">
        <v>0</v>
      </c>
      <c r="BC33" s="349">
        <v>0</v>
      </c>
      <c r="BD33" s="349">
        <v>0</v>
      </c>
      <c r="BE33" s="349">
        <v>0</v>
      </c>
      <c r="BF33" s="349">
        <v>0</v>
      </c>
      <c r="BG33" s="349">
        <v>0</v>
      </c>
      <c r="BH33" s="349">
        <v>0</v>
      </c>
      <c r="BI33" s="349">
        <v>0</v>
      </c>
      <c r="BJ33" s="349">
        <v>0</v>
      </c>
      <c r="BK33" s="349">
        <v>0</v>
      </c>
      <c r="BL33" s="349">
        <v>0</v>
      </c>
      <c r="BM33" s="349">
        <v>0</v>
      </c>
      <c r="BN33" s="349">
        <v>0</v>
      </c>
      <c r="BO33" s="349">
        <v>0</v>
      </c>
      <c r="BP33" s="349">
        <v>0</v>
      </c>
      <c r="BQ33" s="349">
        <v>0</v>
      </c>
      <c r="BR33" s="349">
        <v>0</v>
      </c>
      <c r="BS33" s="349">
        <v>0</v>
      </c>
      <c r="BT33" s="349">
        <v>0</v>
      </c>
      <c r="BU33" s="349">
        <v>0</v>
      </c>
      <c r="BV33" s="349">
        <v>0</v>
      </c>
      <c r="BW33" s="349">
        <v>0</v>
      </c>
      <c r="BX33" s="349">
        <v>0</v>
      </c>
      <c r="BY33" s="349">
        <v>0</v>
      </c>
      <c r="BZ33" s="349">
        <v>0</v>
      </c>
      <c r="CA33" s="349">
        <v>0</v>
      </c>
      <c r="CB33" s="349">
        <v>0</v>
      </c>
      <c r="CC33" s="349">
        <v>0</v>
      </c>
      <c r="CD33" s="349">
        <v>0</v>
      </c>
      <c r="CE33" s="349">
        <v>0</v>
      </c>
      <c r="CF33" s="349">
        <v>0</v>
      </c>
      <c r="CG33" s="349" t="s">
        <v>586</v>
      </c>
      <c r="CH33" s="230"/>
    </row>
    <row r="34" spans="1:86" s="312" customFormat="1" ht="94.5">
      <c r="A34" s="326" t="s">
        <v>932</v>
      </c>
      <c r="B34" s="327" t="s">
        <v>928</v>
      </c>
      <c r="C34" s="328" t="s">
        <v>914</v>
      </c>
      <c r="D34" s="349" t="s">
        <v>586</v>
      </c>
      <c r="E34" s="349" t="s">
        <v>586</v>
      </c>
      <c r="F34" s="328" t="s">
        <v>586</v>
      </c>
      <c r="G34" s="349" t="s">
        <v>586</v>
      </c>
      <c r="H34" s="349" t="s">
        <v>586</v>
      </c>
      <c r="I34" s="349" t="s">
        <v>586</v>
      </c>
      <c r="J34" s="349">
        <v>0</v>
      </c>
      <c r="K34" s="349">
        <v>0</v>
      </c>
      <c r="L34" s="349">
        <v>0</v>
      </c>
      <c r="M34" s="349">
        <v>0</v>
      </c>
      <c r="N34" s="349">
        <v>0</v>
      </c>
      <c r="O34" s="349">
        <v>0</v>
      </c>
      <c r="P34" s="349">
        <v>0</v>
      </c>
      <c r="Q34" s="349">
        <v>0</v>
      </c>
      <c r="R34" s="349">
        <v>0</v>
      </c>
      <c r="S34" s="349">
        <v>0</v>
      </c>
      <c r="T34" s="349">
        <v>0</v>
      </c>
      <c r="U34" s="349">
        <v>0</v>
      </c>
      <c r="V34" s="349">
        <v>0</v>
      </c>
      <c r="W34" s="349">
        <v>0</v>
      </c>
      <c r="X34" s="349">
        <v>0</v>
      </c>
      <c r="Y34" s="349">
        <v>0</v>
      </c>
      <c r="Z34" s="349">
        <v>0</v>
      </c>
      <c r="AA34" s="349">
        <v>0</v>
      </c>
      <c r="AB34" s="349">
        <v>0</v>
      </c>
      <c r="AC34" s="349">
        <v>0</v>
      </c>
      <c r="AD34" s="349">
        <v>0</v>
      </c>
      <c r="AE34" s="349">
        <v>0</v>
      </c>
      <c r="AF34" s="349">
        <v>0</v>
      </c>
      <c r="AG34" s="349">
        <v>0</v>
      </c>
      <c r="AH34" s="349">
        <v>0</v>
      </c>
      <c r="AI34" s="349">
        <v>0</v>
      </c>
      <c r="AJ34" s="349">
        <v>0</v>
      </c>
      <c r="AK34" s="349">
        <v>0</v>
      </c>
      <c r="AL34" s="349">
        <v>0</v>
      </c>
      <c r="AM34" s="349">
        <v>0</v>
      </c>
      <c r="AN34" s="349">
        <v>0</v>
      </c>
      <c r="AO34" s="349">
        <v>0</v>
      </c>
      <c r="AP34" s="349">
        <v>0</v>
      </c>
      <c r="AQ34" s="349">
        <v>0</v>
      </c>
      <c r="AR34" s="349">
        <v>0</v>
      </c>
      <c r="AS34" s="349">
        <v>0</v>
      </c>
      <c r="AT34" s="349">
        <v>0</v>
      </c>
      <c r="AU34" s="349">
        <v>0</v>
      </c>
      <c r="AV34" s="349">
        <v>0</v>
      </c>
      <c r="AW34" s="349">
        <v>0</v>
      </c>
      <c r="AX34" s="349">
        <v>0</v>
      </c>
      <c r="AY34" s="349">
        <v>0</v>
      </c>
      <c r="AZ34" s="349">
        <v>0</v>
      </c>
      <c r="BA34" s="349">
        <v>0</v>
      </c>
      <c r="BB34" s="349">
        <v>0</v>
      </c>
      <c r="BC34" s="349">
        <v>0</v>
      </c>
      <c r="BD34" s="349">
        <v>0</v>
      </c>
      <c r="BE34" s="349">
        <v>0</v>
      </c>
      <c r="BF34" s="349">
        <v>0</v>
      </c>
      <c r="BG34" s="349">
        <v>0</v>
      </c>
      <c r="BH34" s="349">
        <v>0</v>
      </c>
      <c r="BI34" s="349">
        <v>0</v>
      </c>
      <c r="BJ34" s="349">
        <v>0</v>
      </c>
      <c r="BK34" s="349">
        <v>0</v>
      </c>
      <c r="BL34" s="349">
        <v>0</v>
      </c>
      <c r="BM34" s="349">
        <v>0</v>
      </c>
      <c r="BN34" s="349">
        <v>0</v>
      </c>
      <c r="BO34" s="349">
        <v>0</v>
      </c>
      <c r="BP34" s="349">
        <v>0</v>
      </c>
      <c r="BQ34" s="349">
        <v>0</v>
      </c>
      <c r="BR34" s="349">
        <v>0</v>
      </c>
      <c r="BS34" s="349">
        <v>0</v>
      </c>
      <c r="BT34" s="349">
        <v>0</v>
      </c>
      <c r="BU34" s="349">
        <v>0</v>
      </c>
      <c r="BV34" s="349">
        <v>0</v>
      </c>
      <c r="BW34" s="349">
        <v>0</v>
      </c>
      <c r="BX34" s="349">
        <v>0</v>
      </c>
      <c r="BY34" s="349">
        <v>0</v>
      </c>
      <c r="BZ34" s="349">
        <v>0</v>
      </c>
      <c r="CA34" s="349">
        <v>0</v>
      </c>
      <c r="CB34" s="349">
        <v>0</v>
      </c>
      <c r="CC34" s="349">
        <v>0</v>
      </c>
      <c r="CD34" s="349">
        <v>0</v>
      </c>
      <c r="CE34" s="349">
        <v>0</v>
      </c>
      <c r="CF34" s="349">
        <v>0</v>
      </c>
      <c r="CG34" s="349" t="s">
        <v>586</v>
      </c>
      <c r="CH34" s="230"/>
    </row>
    <row r="35" spans="1:86" s="312" customFormat="1" ht="94.5">
      <c r="A35" s="326" t="s">
        <v>933</v>
      </c>
      <c r="B35" s="327" t="s">
        <v>934</v>
      </c>
      <c r="C35" s="328" t="s">
        <v>914</v>
      </c>
      <c r="D35" s="349" t="s">
        <v>586</v>
      </c>
      <c r="E35" s="349" t="s">
        <v>586</v>
      </c>
      <c r="F35" s="328" t="s">
        <v>586</v>
      </c>
      <c r="G35" s="349" t="s">
        <v>586</v>
      </c>
      <c r="H35" s="349" t="s">
        <v>586</v>
      </c>
      <c r="I35" s="349" t="s">
        <v>586</v>
      </c>
      <c r="J35" s="349">
        <v>0</v>
      </c>
      <c r="K35" s="349">
        <v>0</v>
      </c>
      <c r="L35" s="349">
        <v>0</v>
      </c>
      <c r="M35" s="349">
        <v>0</v>
      </c>
      <c r="N35" s="349">
        <v>0</v>
      </c>
      <c r="O35" s="349">
        <v>0</v>
      </c>
      <c r="P35" s="349">
        <v>0</v>
      </c>
      <c r="Q35" s="349">
        <v>0</v>
      </c>
      <c r="R35" s="349">
        <v>0</v>
      </c>
      <c r="S35" s="349">
        <v>0</v>
      </c>
      <c r="T35" s="349">
        <v>0</v>
      </c>
      <c r="U35" s="349">
        <v>0</v>
      </c>
      <c r="V35" s="349">
        <v>0</v>
      </c>
      <c r="W35" s="349">
        <v>0</v>
      </c>
      <c r="X35" s="349">
        <v>0</v>
      </c>
      <c r="Y35" s="349">
        <v>0</v>
      </c>
      <c r="Z35" s="349">
        <v>0</v>
      </c>
      <c r="AA35" s="349">
        <v>0</v>
      </c>
      <c r="AB35" s="349">
        <v>0</v>
      </c>
      <c r="AC35" s="349">
        <v>0</v>
      </c>
      <c r="AD35" s="349">
        <v>0</v>
      </c>
      <c r="AE35" s="349">
        <v>0</v>
      </c>
      <c r="AF35" s="349">
        <v>0</v>
      </c>
      <c r="AG35" s="349">
        <v>0</v>
      </c>
      <c r="AH35" s="349">
        <v>0</v>
      </c>
      <c r="AI35" s="349">
        <v>0</v>
      </c>
      <c r="AJ35" s="349">
        <v>0</v>
      </c>
      <c r="AK35" s="349">
        <v>0</v>
      </c>
      <c r="AL35" s="349">
        <v>0</v>
      </c>
      <c r="AM35" s="349">
        <v>0</v>
      </c>
      <c r="AN35" s="349">
        <v>0</v>
      </c>
      <c r="AO35" s="349">
        <v>0</v>
      </c>
      <c r="AP35" s="349">
        <v>0</v>
      </c>
      <c r="AQ35" s="349">
        <v>0</v>
      </c>
      <c r="AR35" s="349">
        <v>0</v>
      </c>
      <c r="AS35" s="349">
        <v>0</v>
      </c>
      <c r="AT35" s="349">
        <v>0</v>
      </c>
      <c r="AU35" s="349">
        <v>0</v>
      </c>
      <c r="AV35" s="349">
        <v>0</v>
      </c>
      <c r="AW35" s="349">
        <v>0</v>
      </c>
      <c r="AX35" s="349">
        <v>0</v>
      </c>
      <c r="AY35" s="349">
        <v>0</v>
      </c>
      <c r="AZ35" s="349">
        <v>0</v>
      </c>
      <c r="BA35" s="349">
        <v>0</v>
      </c>
      <c r="BB35" s="349">
        <v>0</v>
      </c>
      <c r="BC35" s="349">
        <v>0</v>
      </c>
      <c r="BD35" s="349">
        <v>0</v>
      </c>
      <c r="BE35" s="349">
        <v>0</v>
      </c>
      <c r="BF35" s="349">
        <v>0</v>
      </c>
      <c r="BG35" s="349">
        <v>0</v>
      </c>
      <c r="BH35" s="349">
        <v>0</v>
      </c>
      <c r="BI35" s="349">
        <v>0</v>
      </c>
      <c r="BJ35" s="349">
        <v>0</v>
      </c>
      <c r="BK35" s="349">
        <v>0</v>
      </c>
      <c r="BL35" s="349">
        <v>0</v>
      </c>
      <c r="BM35" s="349">
        <v>0</v>
      </c>
      <c r="BN35" s="349">
        <v>0</v>
      </c>
      <c r="BO35" s="349">
        <v>0</v>
      </c>
      <c r="BP35" s="349">
        <v>0</v>
      </c>
      <c r="BQ35" s="349">
        <v>0</v>
      </c>
      <c r="BR35" s="349">
        <v>0</v>
      </c>
      <c r="BS35" s="349">
        <v>0</v>
      </c>
      <c r="BT35" s="349">
        <v>0</v>
      </c>
      <c r="BU35" s="349">
        <v>0</v>
      </c>
      <c r="BV35" s="349">
        <v>0</v>
      </c>
      <c r="BW35" s="349">
        <v>0</v>
      </c>
      <c r="BX35" s="349">
        <v>0</v>
      </c>
      <c r="BY35" s="349">
        <v>0</v>
      </c>
      <c r="BZ35" s="349">
        <v>0</v>
      </c>
      <c r="CA35" s="349">
        <v>0</v>
      </c>
      <c r="CB35" s="349">
        <v>0</v>
      </c>
      <c r="CC35" s="349">
        <v>0</v>
      </c>
      <c r="CD35" s="349">
        <v>0</v>
      </c>
      <c r="CE35" s="349">
        <v>0</v>
      </c>
      <c r="CF35" s="349">
        <v>0</v>
      </c>
      <c r="CG35" s="349" t="s">
        <v>586</v>
      </c>
      <c r="CH35" s="230"/>
    </row>
    <row r="36" spans="1:86" s="312" customFormat="1" ht="78.75">
      <c r="A36" s="320" t="s">
        <v>508</v>
      </c>
      <c r="B36" s="321" t="s">
        <v>935</v>
      </c>
      <c r="C36" s="322" t="s">
        <v>914</v>
      </c>
      <c r="D36" s="345" t="s">
        <v>586</v>
      </c>
      <c r="E36" s="345" t="s">
        <v>586</v>
      </c>
      <c r="F36" s="322" t="s">
        <v>586</v>
      </c>
      <c r="G36" s="345" t="s">
        <v>586</v>
      </c>
      <c r="H36" s="345" t="s">
        <v>586</v>
      </c>
      <c r="I36" s="345" t="s">
        <v>586</v>
      </c>
      <c r="J36" s="345">
        <v>0</v>
      </c>
      <c r="K36" s="345">
        <v>0</v>
      </c>
      <c r="L36" s="345">
        <v>0</v>
      </c>
      <c r="M36" s="345">
        <v>0</v>
      </c>
      <c r="N36" s="345">
        <v>0</v>
      </c>
      <c r="O36" s="345">
        <v>0</v>
      </c>
      <c r="P36" s="345">
        <v>0</v>
      </c>
      <c r="Q36" s="345">
        <v>0</v>
      </c>
      <c r="R36" s="345">
        <v>0</v>
      </c>
      <c r="S36" s="345">
        <v>0</v>
      </c>
      <c r="T36" s="345">
        <v>0</v>
      </c>
      <c r="U36" s="345">
        <v>0</v>
      </c>
      <c r="V36" s="345">
        <v>0</v>
      </c>
      <c r="W36" s="345">
        <v>0</v>
      </c>
      <c r="X36" s="345">
        <v>0</v>
      </c>
      <c r="Y36" s="345">
        <v>0</v>
      </c>
      <c r="Z36" s="345">
        <v>0</v>
      </c>
      <c r="AA36" s="345">
        <v>0</v>
      </c>
      <c r="AB36" s="345">
        <v>0</v>
      </c>
      <c r="AC36" s="345">
        <v>0</v>
      </c>
      <c r="AD36" s="345">
        <v>0</v>
      </c>
      <c r="AE36" s="345">
        <v>0</v>
      </c>
      <c r="AF36" s="345">
        <v>0</v>
      </c>
      <c r="AG36" s="345">
        <v>0</v>
      </c>
      <c r="AH36" s="345">
        <v>0</v>
      </c>
      <c r="AI36" s="345">
        <v>0</v>
      </c>
      <c r="AJ36" s="345">
        <v>0</v>
      </c>
      <c r="AK36" s="345">
        <v>0</v>
      </c>
      <c r="AL36" s="345">
        <v>0</v>
      </c>
      <c r="AM36" s="345">
        <v>0</v>
      </c>
      <c r="AN36" s="345">
        <v>0</v>
      </c>
      <c r="AO36" s="345">
        <v>0</v>
      </c>
      <c r="AP36" s="345">
        <v>0</v>
      </c>
      <c r="AQ36" s="345">
        <v>0</v>
      </c>
      <c r="AR36" s="345">
        <v>0</v>
      </c>
      <c r="AS36" s="345">
        <v>0</v>
      </c>
      <c r="AT36" s="345">
        <v>0</v>
      </c>
      <c r="AU36" s="345">
        <v>0</v>
      </c>
      <c r="AV36" s="345">
        <v>0</v>
      </c>
      <c r="AW36" s="345">
        <v>0</v>
      </c>
      <c r="AX36" s="345">
        <v>0</v>
      </c>
      <c r="AY36" s="345">
        <v>0</v>
      </c>
      <c r="AZ36" s="345">
        <v>0</v>
      </c>
      <c r="BA36" s="345">
        <v>0</v>
      </c>
      <c r="BB36" s="345">
        <v>0</v>
      </c>
      <c r="BC36" s="345">
        <v>0</v>
      </c>
      <c r="BD36" s="345">
        <v>0</v>
      </c>
      <c r="BE36" s="345">
        <v>0</v>
      </c>
      <c r="BF36" s="345">
        <v>0</v>
      </c>
      <c r="BG36" s="345">
        <v>0</v>
      </c>
      <c r="BH36" s="345">
        <v>0</v>
      </c>
      <c r="BI36" s="345">
        <v>0</v>
      </c>
      <c r="BJ36" s="345">
        <v>0</v>
      </c>
      <c r="BK36" s="345">
        <v>0</v>
      </c>
      <c r="BL36" s="345">
        <v>0</v>
      </c>
      <c r="BM36" s="345">
        <v>0</v>
      </c>
      <c r="BN36" s="345">
        <v>0</v>
      </c>
      <c r="BO36" s="345">
        <v>0</v>
      </c>
      <c r="BP36" s="345">
        <v>0</v>
      </c>
      <c r="BQ36" s="345">
        <v>0</v>
      </c>
      <c r="BR36" s="345">
        <v>0</v>
      </c>
      <c r="BS36" s="345">
        <v>0</v>
      </c>
      <c r="BT36" s="345">
        <v>0</v>
      </c>
      <c r="BU36" s="345">
        <v>0</v>
      </c>
      <c r="BV36" s="345">
        <v>0</v>
      </c>
      <c r="BW36" s="345">
        <v>0</v>
      </c>
      <c r="BX36" s="345">
        <v>0</v>
      </c>
      <c r="BY36" s="345">
        <v>0</v>
      </c>
      <c r="BZ36" s="345">
        <v>0</v>
      </c>
      <c r="CA36" s="345">
        <v>0</v>
      </c>
      <c r="CB36" s="345">
        <v>0</v>
      </c>
      <c r="CC36" s="345">
        <v>0</v>
      </c>
      <c r="CD36" s="345">
        <v>0</v>
      </c>
      <c r="CE36" s="345">
        <v>0</v>
      </c>
      <c r="CF36" s="345">
        <v>0</v>
      </c>
      <c r="CG36" s="345" t="s">
        <v>586</v>
      </c>
      <c r="CH36" s="230"/>
    </row>
    <row r="37" spans="1:86" s="312" customFormat="1" ht="78.75">
      <c r="A37" s="323" t="s">
        <v>545</v>
      </c>
      <c r="B37" s="324" t="s">
        <v>936</v>
      </c>
      <c r="C37" s="325" t="s">
        <v>914</v>
      </c>
      <c r="D37" s="344" t="s">
        <v>586</v>
      </c>
      <c r="E37" s="344" t="s">
        <v>586</v>
      </c>
      <c r="F37" s="325" t="s">
        <v>586</v>
      </c>
      <c r="G37" s="344" t="s">
        <v>586</v>
      </c>
      <c r="H37" s="344" t="s">
        <v>586</v>
      </c>
      <c r="I37" s="344" t="s">
        <v>586</v>
      </c>
      <c r="J37" s="344">
        <v>0</v>
      </c>
      <c r="K37" s="344">
        <v>0</v>
      </c>
      <c r="L37" s="344">
        <v>0</v>
      </c>
      <c r="M37" s="344">
        <v>0</v>
      </c>
      <c r="N37" s="344">
        <v>0</v>
      </c>
      <c r="O37" s="344">
        <v>0</v>
      </c>
      <c r="P37" s="344">
        <v>0</v>
      </c>
      <c r="Q37" s="344">
        <v>0</v>
      </c>
      <c r="R37" s="344">
        <v>0</v>
      </c>
      <c r="S37" s="344">
        <v>0</v>
      </c>
      <c r="T37" s="344">
        <v>0</v>
      </c>
      <c r="U37" s="344">
        <v>0</v>
      </c>
      <c r="V37" s="344">
        <v>0</v>
      </c>
      <c r="W37" s="344">
        <v>0</v>
      </c>
      <c r="X37" s="344">
        <v>0</v>
      </c>
      <c r="Y37" s="344">
        <v>0</v>
      </c>
      <c r="Z37" s="344">
        <v>0</v>
      </c>
      <c r="AA37" s="344">
        <v>0</v>
      </c>
      <c r="AB37" s="344">
        <v>0</v>
      </c>
      <c r="AC37" s="344">
        <v>0</v>
      </c>
      <c r="AD37" s="344">
        <v>0</v>
      </c>
      <c r="AE37" s="344">
        <v>0</v>
      </c>
      <c r="AF37" s="344">
        <v>0</v>
      </c>
      <c r="AG37" s="344">
        <v>0</v>
      </c>
      <c r="AH37" s="344">
        <v>0</v>
      </c>
      <c r="AI37" s="344">
        <v>0</v>
      </c>
      <c r="AJ37" s="344">
        <v>0</v>
      </c>
      <c r="AK37" s="344">
        <v>0</v>
      </c>
      <c r="AL37" s="344">
        <v>0</v>
      </c>
      <c r="AM37" s="344">
        <v>0</v>
      </c>
      <c r="AN37" s="344">
        <v>0</v>
      </c>
      <c r="AO37" s="344">
        <v>0</v>
      </c>
      <c r="AP37" s="344">
        <v>0</v>
      </c>
      <c r="AQ37" s="344">
        <v>0</v>
      </c>
      <c r="AR37" s="344">
        <v>0</v>
      </c>
      <c r="AS37" s="344">
        <v>0</v>
      </c>
      <c r="AT37" s="344">
        <v>0</v>
      </c>
      <c r="AU37" s="344">
        <v>0</v>
      </c>
      <c r="AV37" s="344">
        <v>0</v>
      </c>
      <c r="AW37" s="344">
        <v>0</v>
      </c>
      <c r="AX37" s="344">
        <v>0</v>
      </c>
      <c r="AY37" s="344">
        <v>0</v>
      </c>
      <c r="AZ37" s="344">
        <v>0</v>
      </c>
      <c r="BA37" s="344">
        <v>0</v>
      </c>
      <c r="BB37" s="344">
        <v>0</v>
      </c>
      <c r="BC37" s="344">
        <v>0</v>
      </c>
      <c r="BD37" s="344">
        <v>0</v>
      </c>
      <c r="BE37" s="344">
        <v>0</v>
      </c>
      <c r="BF37" s="344">
        <v>0</v>
      </c>
      <c r="BG37" s="344">
        <v>0</v>
      </c>
      <c r="BH37" s="344">
        <v>0</v>
      </c>
      <c r="BI37" s="344">
        <v>0</v>
      </c>
      <c r="BJ37" s="344">
        <v>0</v>
      </c>
      <c r="BK37" s="344">
        <v>0</v>
      </c>
      <c r="BL37" s="344">
        <v>0</v>
      </c>
      <c r="BM37" s="344">
        <v>0</v>
      </c>
      <c r="BN37" s="344">
        <v>0</v>
      </c>
      <c r="BO37" s="344">
        <v>0</v>
      </c>
      <c r="BP37" s="344">
        <v>0</v>
      </c>
      <c r="BQ37" s="344">
        <v>0</v>
      </c>
      <c r="BR37" s="344">
        <v>0</v>
      </c>
      <c r="BS37" s="344">
        <v>0</v>
      </c>
      <c r="BT37" s="344">
        <v>0</v>
      </c>
      <c r="BU37" s="344">
        <v>0</v>
      </c>
      <c r="BV37" s="344">
        <v>0</v>
      </c>
      <c r="BW37" s="344">
        <v>0</v>
      </c>
      <c r="BX37" s="344">
        <v>0</v>
      </c>
      <c r="BY37" s="344">
        <v>0</v>
      </c>
      <c r="BZ37" s="344">
        <v>0</v>
      </c>
      <c r="CA37" s="344">
        <v>0</v>
      </c>
      <c r="CB37" s="344">
        <v>0</v>
      </c>
      <c r="CC37" s="344">
        <v>0</v>
      </c>
      <c r="CD37" s="344">
        <v>0</v>
      </c>
      <c r="CE37" s="344">
        <v>0</v>
      </c>
      <c r="CF37" s="344">
        <v>0</v>
      </c>
      <c r="CG37" s="344" t="s">
        <v>586</v>
      </c>
      <c r="CH37" s="230"/>
    </row>
    <row r="38" spans="1:86" s="312" customFormat="1" ht="78.75">
      <c r="A38" s="323" t="s">
        <v>546</v>
      </c>
      <c r="B38" s="324" t="s">
        <v>937</v>
      </c>
      <c r="C38" s="325" t="s">
        <v>914</v>
      </c>
      <c r="D38" s="344" t="s">
        <v>586</v>
      </c>
      <c r="E38" s="344" t="s">
        <v>586</v>
      </c>
      <c r="F38" s="325" t="s">
        <v>586</v>
      </c>
      <c r="G38" s="344" t="s">
        <v>586</v>
      </c>
      <c r="H38" s="344" t="s">
        <v>586</v>
      </c>
      <c r="I38" s="344" t="s">
        <v>586</v>
      </c>
      <c r="J38" s="344">
        <v>0</v>
      </c>
      <c r="K38" s="344">
        <v>0</v>
      </c>
      <c r="L38" s="344">
        <v>0</v>
      </c>
      <c r="M38" s="344">
        <v>0</v>
      </c>
      <c r="N38" s="344">
        <v>0</v>
      </c>
      <c r="O38" s="344">
        <v>0</v>
      </c>
      <c r="P38" s="344">
        <v>0</v>
      </c>
      <c r="Q38" s="344">
        <v>0</v>
      </c>
      <c r="R38" s="344">
        <v>0</v>
      </c>
      <c r="S38" s="344">
        <v>0</v>
      </c>
      <c r="T38" s="344">
        <v>0</v>
      </c>
      <c r="U38" s="344">
        <v>0</v>
      </c>
      <c r="V38" s="344">
        <v>0</v>
      </c>
      <c r="W38" s="344">
        <v>0</v>
      </c>
      <c r="X38" s="344">
        <v>0</v>
      </c>
      <c r="Y38" s="344">
        <v>0</v>
      </c>
      <c r="Z38" s="344">
        <v>0</v>
      </c>
      <c r="AA38" s="344">
        <v>0</v>
      </c>
      <c r="AB38" s="344">
        <v>0</v>
      </c>
      <c r="AC38" s="344">
        <v>0</v>
      </c>
      <c r="AD38" s="344">
        <v>0</v>
      </c>
      <c r="AE38" s="344">
        <v>0</v>
      </c>
      <c r="AF38" s="344">
        <v>0</v>
      </c>
      <c r="AG38" s="344">
        <v>0</v>
      </c>
      <c r="AH38" s="344">
        <v>0</v>
      </c>
      <c r="AI38" s="344">
        <v>0</v>
      </c>
      <c r="AJ38" s="344">
        <v>0</v>
      </c>
      <c r="AK38" s="344">
        <v>0</v>
      </c>
      <c r="AL38" s="344">
        <v>0</v>
      </c>
      <c r="AM38" s="344">
        <v>0</v>
      </c>
      <c r="AN38" s="344">
        <v>0</v>
      </c>
      <c r="AO38" s="344">
        <v>0</v>
      </c>
      <c r="AP38" s="344">
        <v>0</v>
      </c>
      <c r="AQ38" s="344">
        <v>0</v>
      </c>
      <c r="AR38" s="344">
        <v>0</v>
      </c>
      <c r="AS38" s="344">
        <v>0</v>
      </c>
      <c r="AT38" s="344">
        <v>0</v>
      </c>
      <c r="AU38" s="344">
        <v>0</v>
      </c>
      <c r="AV38" s="344">
        <v>0</v>
      </c>
      <c r="AW38" s="344">
        <v>0</v>
      </c>
      <c r="AX38" s="344">
        <v>0</v>
      </c>
      <c r="AY38" s="344">
        <v>0</v>
      </c>
      <c r="AZ38" s="344">
        <v>0</v>
      </c>
      <c r="BA38" s="344">
        <v>0</v>
      </c>
      <c r="BB38" s="344">
        <v>0</v>
      </c>
      <c r="BC38" s="344">
        <v>0</v>
      </c>
      <c r="BD38" s="344">
        <v>0</v>
      </c>
      <c r="BE38" s="344">
        <v>0</v>
      </c>
      <c r="BF38" s="344">
        <v>0</v>
      </c>
      <c r="BG38" s="344">
        <v>0</v>
      </c>
      <c r="BH38" s="344">
        <v>0</v>
      </c>
      <c r="BI38" s="344">
        <v>0</v>
      </c>
      <c r="BJ38" s="344">
        <v>0</v>
      </c>
      <c r="BK38" s="344">
        <v>0</v>
      </c>
      <c r="BL38" s="344">
        <v>0</v>
      </c>
      <c r="BM38" s="344">
        <v>0</v>
      </c>
      <c r="BN38" s="344">
        <v>0</v>
      </c>
      <c r="BO38" s="344">
        <v>0</v>
      </c>
      <c r="BP38" s="344">
        <v>0</v>
      </c>
      <c r="BQ38" s="344">
        <v>0</v>
      </c>
      <c r="BR38" s="344">
        <v>0</v>
      </c>
      <c r="BS38" s="344">
        <v>0</v>
      </c>
      <c r="BT38" s="344">
        <v>0</v>
      </c>
      <c r="BU38" s="344">
        <v>0</v>
      </c>
      <c r="BV38" s="344">
        <v>0</v>
      </c>
      <c r="BW38" s="344">
        <v>0</v>
      </c>
      <c r="BX38" s="344">
        <v>0</v>
      </c>
      <c r="BY38" s="344">
        <v>0</v>
      </c>
      <c r="BZ38" s="344">
        <v>0</v>
      </c>
      <c r="CA38" s="344">
        <v>0</v>
      </c>
      <c r="CB38" s="344">
        <v>0</v>
      </c>
      <c r="CC38" s="344">
        <v>0</v>
      </c>
      <c r="CD38" s="344">
        <v>0</v>
      </c>
      <c r="CE38" s="344">
        <v>0</v>
      </c>
      <c r="CF38" s="344">
        <v>0</v>
      </c>
      <c r="CG38" s="344" t="s">
        <v>586</v>
      </c>
      <c r="CH38" s="230"/>
    </row>
    <row r="39" spans="1:86" s="312" customFormat="1" ht="31.5">
      <c r="A39" s="317" t="s">
        <v>504</v>
      </c>
      <c r="B39" s="318" t="s">
        <v>681</v>
      </c>
      <c r="C39" s="319" t="s">
        <v>914</v>
      </c>
      <c r="D39" s="346" t="s">
        <v>586</v>
      </c>
      <c r="E39" s="346" t="s">
        <v>586</v>
      </c>
      <c r="F39" s="319" t="s">
        <v>586</v>
      </c>
      <c r="G39" s="346" t="s">
        <v>586</v>
      </c>
      <c r="H39" s="346" t="s">
        <v>586</v>
      </c>
      <c r="I39" s="346" t="s">
        <v>586</v>
      </c>
      <c r="J39" s="346">
        <f t="shared" ref="J39:CE39" si="4">J40+J44</f>
        <v>28.634707175999999</v>
      </c>
      <c r="K39" s="346" t="e">
        <f t="shared" si="4"/>
        <v>#VALUE!</v>
      </c>
      <c r="L39" s="346" t="s">
        <v>586</v>
      </c>
      <c r="M39" s="346">
        <f t="shared" si="4"/>
        <v>54.449166107999993</v>
      </c>
      <c r="N39" s="346" t="s">
        <v>586</v>
      </c>
      <c r="O39" s="346" t="s">
        <v>586</v>
      </c>
      <c r="P39" s="346">
        <f t="shared" si="4"/>
        <v>24.767908908000003</v>
      </c>
      <c r="Q39" s="346">
        <f t="shared" si="4"/>
        <v>29.534406168</v>
      </c>
      <c r="R39" s="346">
        <f t="shared" si="4"/>
        <v>29.534406168</v>
      </c>
      <c r="S39" s="346">
        <f t="shared" si="4"/>
        <v>55.329860027999999</v>
      </c>
      <c r="T39" s="346">
        <f t="shared" si="4"/>
        <v>55.329860027999999</v>
      </c>
      <c r="U39" s="346">
        <f t="shared" si="4"/>
        <v>28.634707175999999</v>
      </c>
      <c r="V39" s="346">
        <f t="shared" si="4"/>
        <v>54.449166107999993</v>
      </c>
      <c r="W39" s="346">
        <f t="shared" si="4"/>
        <v>7.3644839999999991</v>
      </c>
      <c r="X39" s="346">
        <f t="shared" si="4"/>
        <v>29.681257199999997</v>
      </c>
      <c r="Y39" s="346">
        <f t="shared" si="4"/>
        <v>3.5771999999999995</v>
      </c>
      <c r="Z39" s="346">
        <f t="shared" si="4"/>
        <v>0</v>
      </c>
      <c r="AA39" s="346">
        <f t="shared" si="4"/>
        <v>0</v>
      </c>
      <c r="AB39" s="346">
        <f t="shared" si="4"/>
        <v>3.5771999999999995</v>
      </c>
      <c r="AC39" s="346">
        <f t="shared" si="4"/>
        <v>0</v>
      </c>
      <c r="AD39" s="346">
        <f t="shared" si="4"/>
        <v>0</v>
      </c>
      <c r="AE39" s="346">
        <f t="shared" si="4"/>
        <v>0</v>
      </c>
      <c r="AF39" s="346">
        <f t="shared" si="4"/>
        <v>0</v>
      </c>
      <c r="AG39" s="346">
        <f t="shared" si="4"/>
        <v>0</v>
      </c>
      <c r="AH39" s="346">
        <f t="shared" si="4"/>
        <v>0</v>
      </c>
      <c r="AI39" s="346">
        <f t="shared" si="4"/>
        <v>3.628807176</v>
      </c>
      <c r="AJ39" s="346">
        <f t="shared" si="4"/>
        <v>0</v>
      </c>
      <c r="AK39" s="346">
        <f t="shared" si="4"/>
        <v>0</v>
      </c>
      <c r="AL39" s="346">
        <f t="shared" si="4"/>
        <v>2.4396</v>
      </c>
      <c r="AM39" s="346">
        <f t="shared" si="4"/>
        <v>1.189207176</v>
      </c>
      <c r="AN39" s="346">
        <f t="shared" si="4"/>
        <v>4.2691849079999997</v>
      </c>
      <c r="AO39" s="346">
        <f t="shared" si="4"/>
        <v>0</v>
      </c>
      <c r="AP39" s="346">
        <f t="shared" si="4"/>
        <v>0</v>
      </c>
      <c r="AQ39" s="346">
        <f t="shared" si="4"/>
        <v>2.4396</v>
      </c>
      <c r="AR39" s="346">
        <f t="shared" si="4"/>
        <v>1.8295849079999997</v>
      </c>
      <c r="AS39" s="346">
        <f t="shared" si="4"/>
        <v>13.691756400000001</v>
      </c>
      <c r="AT39" s="346">
        <f t="shared" si="4"/>
        <v>0</v>
      </c>
      <c r="AU39" s="346">
        <f t="shared" si="4"/>
        <v>0</v>
      </c>
      <c r="AV39" s="346">
        <f t="shared" si="4"/>
        <v>2.7456</v>
      </c>
      <c r="AW39" s="346">
        <f t="shared" si="4"/>
        <v>10.946156400000001</v>
      </c>
      <c r="AX39" s="346">
        <f t="shared" si="4"/>
        <v>19.037474399999997</v>
      </c>
      <c r="AY39" s="346">
        <f t="shared" si="4"/>
        <v>0</v>
      </c>
      <c r="AZ39" s="346">
        <f t="shared" si="4"/>
        <v>0</v>
      </c>
      <c r="BA39" s="346">
        <f t="shared" si="4"/>
        <v>2.7456</v>
      </c>
      <c r="BB39" s="346">
        <f t="shared" si="4"/>
        <v>16.291874399999998</v>
      </c>
      <c r="BC39" s="346">
        <f t="shared" si="4"/>
        <v>3.5771999999999995</v>
      </c>
      <c r="BD39" s="346">
        <f t="shared" si="4"/>
        <v>0</v>
      </c>
      <c r="BE39" s="346">
        <f t="shared" si="4"/>
        <v>0</v>
      </c>
      <c r="BF39" s="346">
        <f t="shared" si="4"/>
        <v>2.4504000000000001</v>
      </c>
      <c r="BG39" s="346">
        <f t="shared" si="4"/>
        <v>1.1267999999999996</v>
      </c>
      <c r="BH39" s="346">
        <f t="shared" si="4"/>
        <v>6.9323999999999986</v>
      </c>
      <c r="BI39" s="346">
        <f t="shared" si="4"/>
        <v>0</v>
      </c>
      <c r="BJ39" s="346">
        <f t="shared" si="4"/>
        <v>0</v>
      </c>
      <c r="BK39" s="346">
        <f t="shared" si="4"/>
        <v>2.0419999999999998</v>
      </c>
      <c r="BL39" s="346">
        <f t="shared" si="4"/>
        <v>4.8903999999999987</v>
      </c>
      <c r="BM39" s="346">
        <f t="shared" si="4"/>
        <v>3.5771999999999999</v>
      </c>
      <c r="BN39" s="346">
        <f t="shared" si="4"/>
        <v>0</v>
      </c>
      <c r="BO39" s="346">
        <f t="shared" si="4"/>
        <v>0</v>
      </c>
      <c r="BP39" s="346">
        <f t="shared" si="4"/>
        <v>2.4504000000000001</v>
      </c>
      <c r="BQ39" s="346">
        <f t="shared" si="4"/>
        <v>1.1267999999999998</v>
      </c>
      <c r="BR39" s="346">
        <f t="shared" si="4"/>
        <v>8.3772000000000002</v>
      </c>
      <c r="BS39" s="346">
        <f t="shared" si="4"/>
        <v>0</v>
      </c>
      <c r="BT39" s="346">
        <f t="shared" si="4"/>
        <v>0</v>
      </c>
      <c r="BU39" s="346">
        <f t="shared" si="4"/>
        <v>4.0265253004323442</v>
      </c>
      <c r="BV39" s="346">
        <f t="shared" si="4"/>
        <v>4.3506746995676551</v>
      </c>
      <c r="BW39" s="346">
        <f t="shared" si="4"/>
        <v>28.052163575999998</v>
      </c>
      <c r="BX39" s="346">
        <f t="shared" si="4"/>
        <v>0</v>
      </c>
      <c r="BY39" s="346">
        <f t="shared" si="4"/>
        <v>0</v>
      </c>
      <c r="BZ39" s="346">
        <f t="shared" si="4"/>
        <v>13.6632</v>
      </c>
      <c r="CA39" s="346">
        <f t="shared" si="4"/>
        <v>14.388963576</v>
      </c>
      <c r="CB39" s="346">
        <f t="shared" si="4"/>
        <v>38.616259307999989</v>
      </c>
      <c r="CC39" s="346">
        <f t="shared" si="4"/>
        <v>0</v>
      </c>
      <c r="CD39" s="346">
        <f t="shared" si="4"/>
        <v>0</v>
      </c>
      <c r="CE39" s="346">
        <f t="shared" si="4"/>
        <v>11.253725300432345</v>
      </c>
      <c r="CF39" s="346">
        <f>CF40+CF44</f>
        <v>27.362534007567653</v>
      </c>
      <c r="CG39" s="346" t="s">
        <v>586</v>
      </c>
      <c r="CH39" s="230"/>
    </row>
    <row r="40" spans="1:86" s="312" customFormat="1" ht="63">
      <c r="A40" s="320" t="s">
        <v>509</v>
      </c>
      <c r="B40" s="321" t="s">
        <v>686</v>
      </c>
      <c r="C40" s="322" t="s">
        <v>914</v>
      </c>
      <c r="D40" s="345" t="s">
        <v>586</v>
      </c>
      <c r="E40" s="345" t="s">
        <v>586</v>
      </c>
      <c r="F40" s="322" t="s">
        <v>586</v>
      </c>
      <c r="G40" s="345" t="s">
        <v>586</v>
      </c>
      <c r="H40" s="345" t="s">
        <v>586</v>
      </c>
      <c r="I40" s="345" t="str">
        <f>I42</f>
        <v>нд</v>
      </c>
      <c r="J40" s="345">
        <f t="shared" ref="J40:CE40" si="5">J42</f>
        <v>3.628807176</v>
      </c>
      <c r="K40" s="345" t="str">
        <f t="shared" si="5"/>
        <v>нд</v>
      </c>
      <c r="L40" s="345" t="str">
        <f t="shared" si="5"/>
        <v>нд</v>
      </c>
      <c r="M40" s="345">
        <f t="shared" si="5"/>
        <v>4.2691849079999997</v>
      </c>
      <c r="N40" s="345" t="str">
        <f t="shared" si="5"/>
        <v>нд</v>
      </c>
      <c r="O40" s="345" t="str">
        <f t="shared" si="5"/>
        <v>нд</v>
      </c>
      <c r="P40" s="345">
        <f t="shared" si="5"/>
        <v>4.2691849079999997</v>
      </c>
      <c r="Q40" s="345">
        <f t="shared" si="5"/>
        <v>3.628807176</v>
      </c>
      <c r="R40" s="345">
        <f t="shared" si="5"/>
        <v>3.628807176</v>
      </c>
      <c r="S40" s="345">
        <f t="shared" si="5"/>
        <v>4.2691849079999997</v>
      </c>
      <c r="T40" s="345">
        <f t="shared" si="5"/>
        <v>4.2691849079999997</v>
      </c>
      <c r="U40" s="345">
        <f t="shared" si="5"/>
        <v>3.628807176</v>
      </c>
      <c r="V40" s="345">
        <f t="shared" si="5"/>
        <v>4.2691849079999997</v>
      </c>
      <c r="W40" s="345">
        <f t="shared" si="5"/>
        <v>0</v>
      </c>
      <c r="X40" s="345">
        <f t="shared" si="5"/>
        <v>0</v>
      </c>
      <c r="Y40" s="345">
        <f t="shared" si="5"/>
        <v>0</v>
      </c>
      <c r="Z40" s="345">
        <f t="shared" si="5"/>
        <v>0</v>
      </c>
      <c r="AA40" s="345">
        <f t="shared" si="5"/>
        <v>0</v>
      </c>
      <c r="AB40" s="345">
        <f t="shared" si="5"/>
        <v>0</v>
      </c>
      <c r="AC40" s="345">
        <f t="shared" si="5"/>
        <v>0</v>
      </c>
      <c r="AD40" s="345">
        <f t="shared" si="5"/>
        <v>0</v>
      </c>
      <c r="AE40" s="345">
        <f t="shared" si="5"/>
        <v>0</v>
      </c>
      <c r="AF40" s="345">
        <f t="shared" si="5"/>
        <v>0</v>
      </c>
      <c r="AG40" s="345">
        <f t="shared" si="5"/>
        <v>0</v>
      </c>
      <c r="AH40" s="345">
        <f t="shared" si="5"/>
        <v>0</v>
      </c>
      <c r="AI40" s="345">
        <f t="shared" si="5"/>
        <v>3.628807176</v>
      </c>
      <c r="AJ40" s="345">
        <f t="shared" si="5"/>
        <v>0</v>
      </c>
      <c r="AK40" s="345">
        <f t="shared" si="5"/>
        <v>0</v>
      </c>
      <c r="AL40" s="345">
        <f t="shared" si="5"/>
        <v>2.4396</v>
      </c>
      <c r="AM40" s="345">
        <f t="shared" si="5"/>
        <v>1.189207176</v>
      </c>
      <c r="AN40" s="345">
        <f t="shared" si="5"/>
        <v>4.2691849079999997</v>
      </c>
      <c r="AO40" s="345">
        <f t="shared" si="5"/>
        <v>0</v>
      </c>
      <c r="AP40" s="345">
        <f t="shared" si="5"/>
        <v>0</v>
      </c>
      <c r="AQ40" s="345">
        <f t="shared" si="5"/>
        <v>2.4396</v>
      </c>
      <c r="AR40" s="345">
        <f t="shared" si="5"/>
        <v>1.8295849079999997</v>
      </c>
      <c r="AS40" s="345">
        <f t="shared" si="5"/>
        <v>0</v>
      </c>
      <c r="AT40" s="345">
        <f t="shared" si="5"/>
        <v>0</v>
      </c>
      <c r="AU40" s="345">
        <f t="shared" si="5"/>
        <v>0</v>
      </c>
      <c r="AV40" s="345">
        <f t="shared" si="5"/>
        <v>0</v>
      </c>
      <c r="AW40" s="345">
        <f t="shared" si="5"/>
        <v>0</v>
      </c>
      <c r="AX40" s="345">
        <f t="shared" si="5"/>
        <v>0</v>
      </c>
      <c r="AY40" s="345">
        <f t="shared" si="5"/>
        <v>0</v>
      </c>
      <c r="AZ40" s="345">
        <f t="shared" si="5"/>
        <v>0</v>
      </c>
      <c r="BA40" s="345">
        <f t="shared" si="5"/>
        <v>0</v>
      </c>
      <c r="BB40" s="345">
        <f t="shared" si="5"/>
        <v>0</v>
      </c>
      <c r="BC40" s="345">
        <f t="shared" si="5"/>
        <v>0</v>
      </c>
      <c r="BD40" s="345">
        <f t="shared" si="5"/>
        <v>0</v>
      </c>
      <c r="BE40" s="345">
        <f t="shared" si="5"/>
        <v>0</v>
      </c>
      <c r="BF40" s="345">
        <f t="shared" si="5"/>
        <v>0</v>
      </c>
      <c r="BG40" s="345">
        <f t="shared" si="5"/>
        <v>0</v>
      </c>
      <c r="BH40" s="345">
        <f t="shared" si="5"/>
        <v>0</v>
      </c>
      <c r="BI40" s="345">
        <f t="shared" si="5"/>
        <v>0</v>
      </c>
      <c r="BJ40" s="345">
        <f t="shared" si="5"/>
        <v>0</v>
      </c>
      <c r="BK40" s="345">
        <f t="shared" si="5"/>
        <v>0</v>
      </c>
      <c r="BL40" s="345">
        <f t="shared" si="5"/>
        <v>0</v>
      </c>
      <c r="BM40" s="345">
        <f t="shared" si="5"/>
        <v>0</v>
      </c>
      <c r="BN40" s="345">
        <f t="shared" si="5"/>
        <v>0</v>
      </c>
      <c r="BO40" s="345">
        <f t="shared" si="5"/>
        <v>0</v>
      </c>
      <c r="BP40" s="345">
        <f t="shared" si="5"/>
        <v>0</v>
      </c>
      <c r="BQ40" s="345">
        <f t="shared" si="5"/>
        <v>0</v>
      </c>
      <c r="BR40" s="345">
        <f t="shared" si="5"/>
        <v>0</v>
      </c>
      <c r="BS40" s="345">
        <f t="shared" si="5"/>
        <v>0</v>
      </c>
      <c r="BT40" s="345">
        <f t="shared" si="5"/>
        <v>0</v>
      </c>
      <c r="BU40" s="345">
        <f t="shared" si="5"/>
        <v>0</v>
      </c>
      <c r="BV40" s="345">
        <f t="shared" si="5"/>
        <v>0</v>
      </c>
      <c r="BW40" s="345">
        <f t="shared" si="5"/>
        <v>3.628807176</v>
      </c>
      <c r="BX40" s="345">
        <f t="shared" si="5"/>
        <v>0</v>
      </c>
      <c r="BY40" s="345">
        <f t="shared" si="5"/>
        <v>0</v>
      </c>
      <c r="BZ40" s="345">
        <f t="shared" si="5"/>
        <v>2.4396</v>
      </c>
      <c r="CA40" s="345">
        <f t="shared" si="5"/>
        <v>1.189207176</v>
      </c>
      <c r="CB40" s="345">
        <f t="shared" si="5"/>
        <v>4.2691849079999997</v>
      </c>
      <c r="CC40" s="345">
        <f t="shared" si="5"/>
        <v>0</v>
      </c>
      <c r="CD40" s="345">
        <f t="shared" si="5"/>
        <v>0</v>
      </c>
      <c r="CE40" s="345">
        <f t="shared" si="5"/>
        <v>2.4396</v>
      </c>
      <c r="CF40" s="345">
        <f>CF42</f>
        <v>1.8295849079999997</v>
      </c>
      <c r="CG40" s="345" t="s">
        <v>586</v>
      </c>
      <c r="CH40" s="230"/>
    </row>
    <row r="41" spans="1:86" s="312" customFormat="1" ht="31.5">
      <c r="A41" s="323" t="s">
        <v>556</v>
      </c>
      <c r="B41" s="324" t="s">
        <v>938</v>
      </c>
      <c r="C41" s="325" t="s">
        <v>914</v>
      </c>
      <c r="D41" s="344" t="s">
        <v>586</v>
      </c>
      <c r="E41" s="344" t="s">
        <v>586</v>
      </c>
      <c r="F41" s="325" t="s">
        <v>586</v>
      </c>
      <c r="G41" s="344" t="s">
        <v>586</v>
      </c>
      <c r="H41" s="344" t="s">
        <v>586</v>
      </c>
      <c r="I41" s="344" t="s">
        <v>586</v>
      </c>
      <c r="J41" s="344">
        <v>0</v>
      </c>
      <c r="K41" s="344">
        <v>0</v>
      </c>
      <c r="L41" s="344">
        <v>0</v>
      </c>
      <c r="M41" s="344">
        <v>0</v>
      </c>
      <c r="N41" s="344">
        <v>0</v>
      </c>
      <c r="O41" s="344">
        <v>0</v>
      </c>
      <c r="P41" s="344">
        <v>0</v>
      </c>
      <c r="Q41" s="344">
        <v>0</v>
      </c>
      <c r="R41" s="344">
        <v>0</v>
      </c>
      <c r="S41" s="344">
        <v>0</v>
      </c>
      <c r="T41" s="344">
        <v>0</v>
      </c>
      <c r="U41" s="344">
        <v>0</v>
      </c>
      <c r="V41" s="344">
        <v>0</v>
      </c>
      <c r="W41" s="344">
        <v>0</v>
      </c>
      <c r="X41" s="344">
        <v>0</v>
      </c>
      <c r="Y41" s="344">
        <v>0</v>
      </c>
      <c r="Z41" s="344">
        <v>0</v>
      </c>
      <c r="AA41" s="344">
        <v>0</v>
      </c>
      <c r="AB41" s="344">
        <v>0</v>
      </c>
      <c r="AC41" s="344">
        <v>0</v>
      </c>
      <c r="AD41" s="344">
        <v>0</v>
      </c>
      <c r="AE41" s="344">
        <v>0</v>
      </c>
      <c r="AF41" s="344">
        <v>0</v>
      </c>
      <c r="AG41" s="344">
        <v>0</v>
      </c>
      <c r="AH41" s="344">
        <v>0</v>
      </c>
      <c r="AI41" s="344">
        <v>0</v>
      </c>
      <c r="AJ41" s="344">
        <v>0</v>
      </c>
      <c r="AK41" s="344">
        <v>0</v>
      </c>
      <c r="AL41" s="344">
        <v>0</v>
      </c>
      <c r="AM41" s="344">
        <v>0</v>
      </c>
      <c r="AN41" s="344">
        <v>0</v>
      </c>
      <c r="AO41" s="344">
        <v>0</v>
      </c>
      <c r="AP41" s="344">
        <v>0</v>
      </c>
      <c r="AQ41" s="344">
        <v>0</v>
      </c>
      <c r="AR41" s="344">
        <v>0</v>
      </c>
      <c r="AS41" s="344">
        <v>0</v>
      </c>
      <c r="AT41" s="344">
        <v>0</v>
      </c>
      <c r="AU41" s="344">
        <v>0</v>
      </c>
      <c r="AV41" s="344">
        <v>0</v>
      </c>
      <c r="AW41" s="344">
        <v>0</v>
      </c>
      <c r="AX41" s="344">
        <v>0</v>
      </c>
      <c r="AY41" s="344">
        <v>0</v>
      </c>
      <c r="AZ41" s="344">
        <v>0</v>
      </c>
      <c r="BA41" s="344">
        <v>0</v>
      </c>
      <c r="BB41" s="344">
        <v>0</v>
      </c>
      <c r="BC41" s="344">
        <v>0</v>
      </c>
      <c r="BD41" s="344">
        <v>0</v>
      </c>
      <c r="BE41" s="344">
        <v>0</v>
      </c>
      <c r="BF41" s="344">
        <v>0</v>
      </c>
      <c r="BG41" s="344">
        <v>0</v>
      </c>
      <c r="BH41" s="344">
        <v>0</v>
      </c>
      <c r="BI41" s="344">
        <v>0</v>
      </c>
      <c r="BJ41" s="344">
        <v>0</v>
      </c>
      <c r="BK41" s="344">
        <v>0</v>
      </c>
      <c r="BL41" s="344">
        <v>0</v>
      </c>
      <c r="BM41" s="344">
        <v>0</v>
      </c>
      <c r="BN41" s="344">
        <v>0</v>
      </c>
      <c r="BO41" s="344">
        <v>0</v>
      </c>
      <c r="BP41" s="344">
        <v>0</v>
      </c>
      <c r="BQ41" s="344">
        <v>0</v>
      </c>
      <c r="BR41" s="344">
        <v>0</v>
      </c>
      <c r="BS41" s="344">
        <v>0</v>
      </c>
      <c r="BT41" s="344">
        <v>0</v>
      </c>
      <c r="BU41" s="344">
        <v>0</v>
      </c>
      <c r="BV41" s="344">
        <v>0</v>
      </c>
      <c r="BW41" s="344">
        <v>0</v>
      </c>
      <c r="BX41" s="344">
        <v>0</v>
      </c>
      <c r="BY41" s="344">
        <v>0</v>
      </c>
      <c r="BZ41" s="344">
        <v>0</v>
      </c>
      <c r="CA41" s="344">
        <v>0</v>
      </c>
      <c r="CB41" s="344">
        <v>0</v>
      </c>
      <c r="CC41" s="344">
        <v>0</v>
      </c>
      <c r="CD41" s="344">
        <v>0</v>
      </c>
      <c r="CE41" s="344">
        <v>0</v>
      </c>
      <c r="CF41" s="344">
        <v>0</v>
      </c>
      <c r="CG41" s="344" t="s">
        <v>586</v>
      </c>
      <c r="CH41" s="230"/>
    </row>
    <row r="42" spans="1:86" s="312" customFormat="1" ht="63">
      <c r="A42" s="323" t="s">
        <v>557</v>
      </c>
      <c r="B42" s="324" t="s">
        <v>687</v>
      </c>
      <c r="C42" s="325" t="s">
        <v>914</v>
      </c>
      <c r="D42" s="344" t="s">
        <v>586</v>
      </c>
      <c r="E42" s="344" t="s">
        <v>586</v>
      </c>
      <c r="F42" s="325" t="s">
        <v>586</v>
      </c>
      <c r="G42" s="344" t="s">
        <v>586</v>
      </c>
      <c r="H42" s="344" t="s">
        <v>586</v>
      </c>
      <c r="I42" s="344" t="s">
        <v>586</v>
      </c>
      <c r="J42" s="344">
        <f>J43</f>
        <v>3.628807176</v>
      </c>
      <c r="K42" s="344" t="s">
        <v>586</v>
      </c>
      <c r="L42" s="344" t="str">
        <f t="shared" ref="L42:CF42" si="6">L43</f>
        <v>нд</v>
      </c>
      <c r="M42" s="344">
        <f t="shared" si="6"/>
        <v>4.2691849079999997</v>
      </c>
      <c r="N42" s="344" t="s">
        <v>586</v>
      </c>
      <c r="O42" s="344" t="str">
        <f t="shared" si="6"/>
        <v>нд</v>
      </c>
      <c r="P42" s="344">
        <f t="shared" si="6"/>
        <v>4.2691849079999997</v>
      </c>
      <c r="Q42" s="344">
        <f t="shared" si="6"/>
        <v>3.628807176</v>
      </c>
      <c r="R42" s="344">
        <f t="shared" si="6"/>
        <v>3.628807176</v>
      </c>
      <c r="S42" s="344">
        <f t="shared" si="6"/>
        <v>4.2691849079999997</v>
      </c>
      <c r="T42" s="344">
        <f t="shared" si="6"/>
        <v>4.2691849079999997</v>
      </c>
      <c r="U42" s="344">
        <f t="shared" si="6"/>
        <v>3.628807176</v>
      </c>
      <c r="V42" s="344">
        <f t="shared" si="6"/>
        <v>4.2691849079999997</v>
      </c>
      <c r="W42" s="344">
        <f t="shared" si="6"/>
        <v>0</v>
      </c>
      <c r="X42" s="344">
        <f t="shared" si="6"/>
        <v>0</v>
      </c>
      <c r="Y42" s="344">
        <f t="shared" si="6"/>
        <v>0</v>
      </c>
      <c r="Z42" s="344">
        <f t="shared" si="6"/>
        <v>0</v>
      </c>
      <c r="AA42" s="344">
        <f t="shared" si="6"/>
        <v>0</v>
      </c>
      <c r="AB42" s="344">
        <f t="shared" si="6"/>
        <v>0</v>
      </c>
      <c r="AC42" s="344">
        <f t="shared" si="6"/>
        <v>0</v>
      </c>
      <c r="AD42" s="344">
        <f t="shared" si="6"/>
        <v>0</v>
      </c>
      <c r="AE42" s="344">
        <f t="shared" si="6"/>
        <v>0</v>
      </c>
      <c r="AF42" s="344">
        <f t="shared" si="6"/>
        <v>0</v>
      </c>
      <c r="AG42" s="344">
        <f t="shared" si="6"/>
        <v>0</v>
      </c>
      <c r="AH42" s="344">
        <f t="shared" si="6"/>
        <v>0</v>
      </c>
      <c r="AI42" s="344">
        <f t="shared" si="6"/>
        <v>3.628807176</v>
      </c>
      <c r="AJ42" s="344">
        <f t="shared" si="6"/>
        <v>0</v>
      </c>
      <c r="AK42" s="344">
        <f t="shared" si="6"/>
        <v>0</v>
      </c>
      <c r="AL42" s="344">
        <f t="shared" si="6"/>
        <v>2.4396</v>
      </c>
      <c r="AM42" s="344">
        <f t="shared" si="6"/>
        <v>1.189207176</v>
      </c>
      <c r="AN42" s="344">
        <f t="shared" si="6"/>
        <v>4.2691849079999997</v>
      </c>
      <c r="AO42" s="344">
        <f t="shared" si="6"/>
        <v>0</v>
      </c>
      <c r="AP42" s="344">
        <f t="shared" si="6"/>
        <v>0</v>
      </c>
      <c r="AQ42" s="344">
        <f t="shared" si="6"/>
        <v>2.4396</v>
      </c>
      <c r="AR42" s="344">
        <f t="shared" si="6"/>
        <v>1.8295849079999997</v>
      </c>
      <c r="AS42" s="344">
        <f t="shared" si="6"/>
        <v>0</v>
      </c>
      <c r="AT42" s="344">
        <f t="shared" si="6"/>
        <v>0</v>
      </c>
      <c r="AU42" s="344">
        <f t="shared" si="6"/>
        <v>0</v>
      </c>
      <c r="AV42" s="344">
        <f t="shared" si="6"/>
        <v>0</v>
      </c>
      <c r="AW42" s="344">
        <f t="shared" si="6"/>
        <v>0</v>
      </c>
      <c r="AX42" s="344">
        <f t="shared" si="6"/>
        <v>0</v>
      </c>
      <c r="AY42" s="344">
        <f t="shared" si="6"/>
        <v>0</v>
      </c>
      <c r="AZ42" s="344">
        <f t="shared" si="6"/>
        <v>0</v>
      </c>
      <c r="BA42" s="344">
        <f t="shared" si="6"/>
        <v>0</v>
      </c>
      <c r="BB42" s="344">
        <f t="shared" si="6"/>
        <v>0</v>
      </c>
      <c r="BC42" s="344">
        <f t="shared" si="6"/>
        <v>0</v>
      </c>
      <c r="BD42" s="344">
        <f t="shared" si="6"/>
        <v>0</v>
      </c>
      <c r="BE42" s="344">
        <f t="shared" si="6"/>
        <v>0</v>
      </c>
      <c r="BF42" s="344">
        <f t="shared" si="6"/>
        <v>0</v>
      </c>
      <c r="BG42" s="344">
        <f t="shared" si="6"/>
        <v>0</v>
      </c>
      <c r="BH42" s="344">
        <f t="shared" si="6"/>
        <v>0</v>
      </c>
      <c r="BI42" s="344">
        <f t="shared" si="6"/>
        <v>0</v>
      </c>
      <c r="BJ42" s="344">
        <f t="shared" si="6"/>
        <v>0</v>
      </c>
      <c r="BK42" s="344">
        <f t="shared" si="6"/>
        <v>0</v>
      </c>
      <c r="BL42" s="344">
        <f t="shared" si="6"/>
        <v>0</v>
      </c>
      <c r="BM42" s="344">
        <f t="shared" si="6"/>
        <v>0</v>
      </c>
      <c r="BN42" s="344">
        <f t="shared" si="6"/>
        <v>0</v>
      </c>
      <c r="BO42" s="344">
        <f t="shared" si="6"/>
        <v>0</v>
      </c>
      <c r="BP42" s="344">
        <f t="shared" si="6"/>
        <v>0</v>
      </c>
      <c r="BQ42" s="344">
        <f t="shared" si="6"/>
        <v>0</v>
      </c>
      <c r="BR42" s="344">
        <f t="shared" si="6"/>
        <v>0</v>
      </c>
      <c r="BS42" s="344">
        <f t="shared" si="6"/>
        <v>0</v>
      </c>
      <c r="BT42" s="344">
        <f t="shared" si="6"/>
        <v>0</v>
      </c>
      <c r="BU42" s="344">
        <f t="shared" si="6"/>
        <v>0</v>
      </c>
      <c r="BV42" s="344">
        <f t="shared" si="6"/>
        <v>0</v>
      </c>
      <c r="BW42" s="344">
        <f t="shared" si="6"/>
        <v>3.628807176</v>
      </c>
      <c r="BX42" s="344">
        <f t="shared" si="6"/>
        <v>0</v>
      </c>
      <c r="BY42" s="344">
        <f t="shared" si="6"/>
        <v>0</v>
      </c>
      <c r="BZ42" s="344">
        <f t="shared" si="6"/>
        <v>2.4396</v>
      </c>
      <c r="CA42" s="344">
        <f t="shared" si="6"/>
        <v>1.189207176</v>
      </c>
      <c r="CB42" s="344">
        <f t="shared" si="6"/>
        <v>4.2691849079999997</v>
      </c>
      <c r="CC42" s="344">
        <f t="shared" si="6"/>
        <v>0</v>
      </c>
      <c r="CD42" s="344">
        <f t="shared" si="6"/>
        <v>0</v>
      </c>
      <c r="CE42" s="344">
        <f t="shared" si="6"/>
        <v>2.4396</v>
      </c>
      <c r="CF42" s="344">
        <f t="shared" si="6"/>
        <v>1.8295849079999997</v>
      </c>
      <c r="CG42" s="344" t="s">
        <v>586</v>
      </c>
      <c r="CH42" s="230"/>
    </row>
    <row r="43" spans="1:86" s="342" customFormat="1" ht="47.25">
      <c r="A43" s="339" t="s">
        <v>985</v>
      </c>
      <c r="B43" s="340" t="s">
        <v>991</v>
      </c>
      <c r="C43" s="338" t="s">
        <v>986</v>
      </c>
      <c r="D43" s="350" t="s">
        <v>746</v>
      </c>
      <c r="E43" s="352">
        <v>2021</v>
      </c>
      <c r="F43" s="338">
        <v>2021</v>
      </c>
      <c r="G43" s="352">
        <v>2021</v>
      </c>
      <c r="H43" s="352">
        <v>2021</v>
      </c>
      <c r="I43" s="350" t="s">
        <v>586</v>
      </c>
      <c r="J43" s="350">
        <f>3.02400598*1.2</f>
        <v>3.628807176</v>
      </c>
      <c r="K43" s="350" t="s">
        <v>987</v>
      </c>
      <c r="L43" s="350" t="s">
        <v>586</v>
      </c>
      <c r="M43" s="350">
        <f>3.55765409*1.2</f>
        <v>4.2691849079999997</v>
      </c>
      <c r="N43" s="368" t="s">
        <v>1047</v>
      </c>
      <c r="O43" s="350" t="s">
        <v>586</v>
      </c>
      <c r="P43" s="350">
        <f>3.55765409*1.2</f>
        <v>4.2691849079999997</v>
      </c>
      <c r="Q43" s="350">
        <f>J43</f>
        <v>3.628807176</v>
      </c>
      <c r="R43" s="350">
        <f>J43</f>
        <v>3.628807176</v>
      </c>
      <c r="S43" s="350">
        <f>M43</f>
        <v>4.2691849079999997</v>
      </c>
      <c r="T43" s="350">
        <f>M43</f>
        <v>4.2691849079999997</v>
      </c>
      <c r="U43" s="350">
        <f>J43</f>
        <v>3.628807176</v>
      </c>
      <c r="V43" s="350">
        <f>M43</f>
        <v>4.2691849079999997</v>
      </c>
      <c r="W43" s="350">
        <v>0</v>
      </c>
      <c r="X43" s="350">
        <v>0</v>
      </c>
      <c r="Y43" s="350">
        <f>SUM(Z43:AC43)</f>
        <v>0</v>
      </c>
      <c r="Z43" s="350">
        <v>0</v>
      </c>
      <c r="AA43" s="350">
        <v>0</v>
      </c>
      <c r="AB43" s="350">
        <v>0</v>
      </c>
      <c r="AC43" s="350">
        <v>0</v>
      </c>
      <c r="AD43" s="350">
        <f>SUM(AE43:AH43)</f>
        <v>0</v>
      </c>
      <c r="AE43" s="350">
        <v>0</v>
      </c>
      <c r="AF43" s="350">
        <v>0</v>
      </c>
      <c r="AG43" s="350">
        <v>0</v>
      </c>
      <c r="AH43" s="350">
        <v>0</v>
      </c>
      <c r="AI43" s="350">
        <f>SUM(AJ43:AM43)</f>
        <v>3.628807176</v>
      </c>
      <c r="AJ43" s="350">
        <v>0</v>
      </c>
      <c r="AK43" s="350">
        <v>0</v>
      </c>
      <c r="AL43" s="350">
        <v>2.4396</v>
      </c>
      <c r="AM43" s="350">
        <v>1.189207176</v>
      </c>
      <c r="AN43" s="348">
        <f>SUM(AO43:AR43)</f>
        <v>4.2691849079999997</v>
      </c>
      <c r="AO43" s="348">
        <v>0</v>
      </c>
      <c r="AP43" s="348">
        <v>0</v>
      </c>
      <c r="AQ43" s="369">
        <v>2.4396</v>
      </c>
      <c r="AR43" s="369">
        <v>1.8295849079999997</v>
      </c>
      <c r="AS43" s="350">
        <v>0</v>
      </c>
      <c r="AT43" s="350">
        <v>0</v>
      </c>
      <c r="AU43" s="350">
        <v>0</v>
      </c>
      <c r="AV43" s="350">
        <v>0</v>
      </c>
      <c r="AW43" s="350">
        <v>0</v>
      </c>
      <c r="AX43" s="350">
        <v>0</v>
      </c>
      <c r="AY43" s="350">
        <v>0</v>
      </c>
      <c r="AZ43" s="350">
        <v>0</v>
      </c>
      <c r="BA43" s="350">
        <v>0</v>
      </c>
      <c r="BB43" s="350">
        <v>0</v>
      </c>
      <c r="BC43" s="350">
        <v>0</v>
      </c>
      <c r="BD43" s="350">
        <v>0</v>
      </c>
      <c r="BE43" s="350">
        <v>0</v>
      </c>
      <c r="BF43" s="350">
        <v>0</v>
      </c>
      <c r="BG43" s="350">
        <v>0</v>
      </c>
      <c r="BH43" s="350">
        <v>0</v>
      </c>
      <c r="BI43" s="350">
        <v>0</v>
      </c>
      <c r="BJ43" s="350">
        <v>0</v>
      </c>
      <c r="BK43" s="350">
        <v>0</v>
      </c>
      <c r="BL43" s="350">
        <v>0</v>
      </c>
      <c r="BM43" s="350">
        <v>0</v>
      </c>
      <c r="BN43" s="350">
        <v>0</v>
      </c>
      <c r="BO43" s="350">
        <v>0</v>
      </c>
      <c r="BP43" s="350">
        <v>0</v>
      </c>
      <c r="BQ43" s="350">
        <v>0</v>
      </c>
      <c r="BR43" s="350">
        <v>0</v>
      </c>
      <c r="BS43" s="350">
        <v>0</v>
      </c>
      <c r="BT43" s="350">
        <v>0</v>
      </c>
      <c r="BU43" s="350">
        <v>0</v>
      </c>
      <c r="BV43" s="350">
        <v>0</v>
      </c>
      <c r="BW43" s="350">
        <f>Y43+AI43+AS43+BC43+BM43</f>
        <v>3.628807176</v>
      </c>
      <c r="BX43" s="350">
        <f t="shared" ref="BX43" si="7">Z43+AJ43+AT43+BD43+BN43</f>
        <v>0</v>
      </c>
      <c r="BY43" s="350">
        <f t="shared" ref="BY43" si="8">AA43+AK43+AU43+BE43+BO43</f>
        <v>0</v>
      </c>
      <c r="BZ43" s="350">
        <f t="shared" ref="BZ43" si="9">AB43+AL43+AV43+BF43+BP43</f>
        <v>2.4396</v>
      </c>
      <c r="CA43" s="350">
        <f t="shared" ref="CA43" si="10">AC43+AM43+AW43+BG43+BQ43</f>
        <v>1.189207176</v>
      </c>
      <c r="CB43" s="350">
        <f>AD43+AN43+AX43+BH43+BR43</f>
        <v>4.2691849079999997</v>
      </c>
      <c r="CC43" s="350">
        <f t="shared" ref="CC43" si="11">AE43+AO43+AY43+BI43+BS43</f>
        <v>0</v>
      </c>
      <c r="CD43" s="350">
        <f t="shared" ref="CD43" si="12">AF43+AP43+AZ43+BJ43+BT43</f>
        <v>0</v>
      </c>
      <c r="CE43" s="350">
        <f t="shared" ref="CE43" si="13">AG43+AQ43+BA43+BK43+BU43</f>
        <v>2.4396</v>
      </c>
      <c r="CF43" s="350">
        <f>AH43+AR43+BB43+BL43+BV43</f>
        <v>1.8295849079999997</v>
      </c>
      <c r="CG43" s="350" t="s">
        <v>586</v>
      </c>
      <c r="CH43" s="341"/>
    </row>
    <row r="44" spans="1:86" s="312" customFormat="1" ht="47.25">
      <c r="A44" s="320" t="s">
        <v>510</v>
      </c>
      <c r="B44" s="321" t="s">
        <v>682</v>
      </c>
      <c r="C44" s="322" t="s">
        <v>914</v>
      </c>
      <c r="D44" s="345" t="s">
        <v>586</v>
      </c>
      <c r="E44" s="345" t="s">
        <v>586</v>
      </c>
      <c r="F44" s="322" t="s">
        <v>586</v>
      </c>
      <c r="G44" s="345" t="s">
        <v>586</v>
      </c>
      <c r="H44" s="345" t="s">
        <v>586</v>
      </c>
      <c r="I44" s="345" t="s">
        <v>586</v>
      </c>
      <c r="J44" s="345">
        <f>J46</f>
        <v>25.0059</v>
      </c>
      <c r="K44" s="345">
        <f t="shared" ref="K44:BV44" si="14">K46</f>
        <v>0</v>
      </c>
      <c r="L44" s="345">
        <f t="shared" si="14"/>
        <v>0</v>
      </c>
      <c r="M44" s="345">
        <f t="shared" si="14"/>
        <v>50.179981199999993</v>
      </c>
      <c r="N44" s="345">
        <f t="shared" si="14"/>
        <v>0</v>
      </c>
      <c r="O44" s="345">
        <f t="shared" si="14"/>
        <v>0</v>
      </c>
      <c r="P44" s="345">
        <f t="shared" si="14"/>
        <v>20.498724000000003</v>
      </c>
      <c r="Q44" s="345">
        <f t="shared" si="14"/>
        <v>25.905598992000002</v>
      </c>
      <c r="R44" s="345">
        <f t="shared" si="14"/>
        <v>25.905598992000002</v>
      </c>
      <c r="S44" s="345">
        <f t="shared" si="14"/>
        <v>51.060675119999999</v>
      </c>
      <c r="T44" s="345">
        <f t="shared" si="14"/>
        <v>51.060675119999999</v>
      </c>
      <c r="U44" s="345">
        <f t="shared" si="14"/>
        <v>25.0059</v>
      </c>
      <c r="V44" s="345">
        <f t="shared" si="14"/>
        <v>50.179981199999993</v>
      </c>
      <c r="W44" s="345">
        <f t="shared" si="14"/>
        <v>7.3644839999999991</v>
      </c>
      <c r="X44" s="345">
        <f t="shared" si="14"/>
        <v>29.681257199999997</v>
      </c>
      <c r="Y44" s="345">
        <f t="shared" ref="Y44:AH44" si="15">Y46</f>
        <v>3.5771999999999995</v>
      </c>
      <c r="Z44" s="345">
        <f t="shared" si="15"/>
        <v>0</v>
      </c>
      <c r="AA44" s="345">
        <f t="shared" si="15"/>
        <v>0</v>
      </c>
      <c r="AB44" s="345">
        <f t="shared" si="15"/>
        <v>3.5771999999999995</v>
      </c>
      <c r="AC44" s="345">
        <f t="shared" si="15"/>
        <v>0</v>
      </c>
      <c r="AD44" s="345">
        <f t="shared" si="15"/>
        <v>0</v>
      </c>
      <c r="AE44" s="345">
        <f t="shared" si="15"/>
        <v>0</v>
      </c>
      <c r="AF44" s="345">
        <f t="shared" si="15"/>
        <v>0</v>
      </c>
      <c r="AG44" s="345">
        <f t="shared" si="15"/>
        <v>0</v>
      </c>
      <c r="AH44" s="345">
        <f t="shared" si="15"/>
        <v>0</v>
      </c>
      <c r="AI44" s="345">
        <f t="shared" si="14"/>
        <v>0</v>
      </c>
      <c r="AJ44" s="345">
        <f t="shared" si="14"/>
        <v>0</v>
      </c>
      <c r="AK44" s="345">
        <f t="shared" si="14"/>
        <v>0</v>
      </c>
      <c r="AL44" s="345">
        <f t="shared" si="14"/>
        <v>0</v>
      </c>
      <c r="AM44" s="345">
        <f t="shared" si="14"/>
        <v>0</v>
      </c>
      <c r="AN44" s="345">
        <f t="shared" si="14"/>
        <v>0</v>
      </c>
      <c r="AO44" s="345">
        <f t="shared" si="14"/>
        <v>0</v>
      </c>
      <c r="AP44" s="345">
        <f t="shared" si="14"/>
        <v>0</v>
      </c>
      <c r="AQ44" s="345">
        <f t="shared" si="14"/>
        <v>0</v>
      </c>
      <c r="AR44" s="345">
        <f t="shared" si="14"/>
        <v>0</v>
      </c>
      <c r="AS44" s="345">
        <f t="shared" si="14"/>
        <v>13.691756400000001</v>
      </c>
      <c r="AT44" s="345">
        <f t="shared" si="14"/>
        <v>0</v>
      </c>
      <c r="AU44" s="345">
        <f t="shared" si="14"/>
        <v>0</v>
      </c>
      <c r="AV44" s="345">
        <f t="shared" si="14"/>
        <v>2.7456</v>
      </c>
      <c r="AW44" s="345">
        <f t="shared" si="14"/>
        <v>10.946156400000001</v>
      </c>
      <c r="AX44" s="345">
        <f t="shared" si="14"/>
        <v>19.037474399999997</v>
      </c>
      <c r="AY44" s="345">
        <f t="shared" si="14"/>
        <v>0</v>
      </c>
      <c r="AZ44" s="345">
        <f t="shared" si="14"/>
        <v>0</v>
      </c>
      <c r="BA44" s="345">
        <f t="shared" si="14"/>
        <v>2.7456</v>
      </c>
      <c r="BB44" s="345">
        <f t="shared" si="14"/>
        <v>16.291874399999998</v>
      </c>
      <c r="BC44" s="345">
        <f t="shared" si="14"/>
        <v>3.5771999999999995</v>
      </c>
      <c r="BD44" s="345">
        <f t="shared" si="14"/>
        <v>0</v>
      </c>
      <c r="BE44" s="345">
        <f t="shared" si="14"/>
        <v>0</v>
      </c>
      <c r="BF44" s="345">
        <f t="shared" si="14"/>
        <v>2.4504000000000001</v>
      </c>
      <c r="BG44" s="345">
        <f t="shared" si="14"/>
        <v>1.1267999999999996</v>
      </c>
      <c r="BH44" s="345">
        <f t="shared" si="14"/>
        <v>6.9323999999999986</v>
      </c>
      <c r="BI44" s="345">
        <f t="shared" si="14"/>
        <v>0</v>
      </c>
      <c r="BJ44" s="345">
        <f t="shared" si="14"/>
        <v>0</v>
      </c>
      <c r="BK44" s="345">
        <f t="shared" si="14"/>
        <v>2.0419999999999998</v>
      </c>
      <c r="BL44" s="345">
        <f t="shared" si="14"/>
        <v>4.8903999999999987</v>
      </c>
      <c r="BM44" s="345">
        <f t="shared" si="14"/>
        <v>3.5771999999999999</v>
      </c>
      <c r="BN44" s="345">
        <f t="shared" si="14"/>
        <v>0</v>
      </c>
      <c r="BO44" s="345">
        <f t="shared" si="14"/>
        <v>0</v>
      </c>
      <c r="BP44" s="345">
        <f t="shared" si="14"/>
        <v>2.4504000000000001</v>
      </c>
      <c r="BQ44" s="345">
        <f t="shared" si="14"/>
        <v>1.1267999999999998</v>
      </c>
      <c r="BR44" s="345">
        <f t="shared" si="14"/>
        <v>8.3772000000000002</v>
      </c>
      <c r="BS44" s="345">
        <f t="shared" si="14"/>
        <v>0</v>
      </c>
      <c r="BT44" s="345">
        <f t="shared" si="14"/>
        <v>0</v>
      </c>
      <c r="BU44" s="345">
        <f t="shared" si="14"/>
        <v>4.0265253004323442</v>
      </c>
      <c r="BV44" s="345">
        <f t="shared" si="14"/>
        <v>4.3506746995676551</v>
      </c>
      <c r="BW44" s="345">
        <f t="shared" ref="BW44:CB44" si="16">BW46</f>
        <v>24.423356399999999</v>
      </c>
      <c r="BX44" s="345">
        <f t="shared" si="16"/>
        <v>0</v>
      </c>
      <c r="BY44" s="345">
        <f t="shared" si="16"/>
        <v>0</v>
      </c>
      <c r="BZ44" s="345">
        <f t="shared" si="16"/>
        <v>11.223599999999999</v>
      </c>
      <c r="CA44" s="345">
        <f t="shared" si="16"/>
        <v>13.1997564</v>
      </c>
      <c r="CB44" s="345">
        <f t="shared" si="16"/>
        <v>34.34707439999999</v>
      </c>
      <c r="CC44" s="345">
        <f>CC46</f>
        <v>0</v>
      </c>
      <c r="CD44" s="345">
        <f>CD46</f>
        <v>0</v>
      </c>
      <c r="CE44" s="345">
        <f>CE46</f>
        <v>8.8141253004323445</v>
      </c>
      <c r="CF44" s="345">
        <f>CF46</f>
        <v>25.532949099567652</v>
      </c>
      <c r="CG44" s="345" t="s">
        <v>586</v>
      </c>
      <c r="CH44" s="230"/>
    </row>
    <row r="45" spans="1:86" s="312" customFormat="1" ht="31.5">
      <c r="A45" s="323" t="s">
        <v>560</v>
      </c>
      <c r="B45" s="324" t="s">
        <v>683</v>
      </c>
      <c r="C45" s="325" t="s">
        <v>914</v>
      </c>
      <c r="D45" s="344" t="s">
        <v>586</v>
      </c>
      <c r="E45" s="344" t="s">
        <v>586</v>
      </c>
      <c r="F45" s="325" t="s">
        <v>586</v>
      </c>
      <c r="G45" s="344" t="s">
        <v>586</v>
      </c>
      <c r="H45" s="344" t="s">
        <v>586</v>
      </c>
      <c r="I45" s="344" t="s">
        <v>586</v>
      </c>
      <c r="J45" s="344">
        <v>0</v>
      </c>
      <c r="K45" s="344">
        <v>0</v>
      </c>
      <c r="L45" s="344">
        <v>0</v>
      </c>
      <c r="M45" s="344">
        <v>0</v>
      </c>
      <c r="N45" s="344">
        <v>0</v>
      </c>
      <c r="O45" s="344">
        <v>0</v>
      </c>
      <c r="P45" s="344">
        <v>0</v>
      </c>
      <c r="Q45" s="344">
        <v>0</v>
      </c>
      <c r="R45" s="344">
        <v>0</v>
      </c>
      <c r="S45" s="344">
        <v>0</v>
      </c>
      <c r="T45" s="344">
        <v>0</v>
      </c>
      <c r="U45" s="344">
        <v>0</v>
      </c>
      <c r="V45" s="344">
        <v>0</v>
      </c>
      <c r="W45" s="344">
        <v>0</v>
      </c>
      <c r="X45" s="344">
        <v>0</v>
      </c>
      <c r="Y45" s="344">
        <v>0</v>
      </c>
      <c r="Z45" s="344">
        <v>0</v>
      </c>
      <c r="AA45" s="344">
        <v>0</v>
      </c>
      <c r="AB45" s="344">
        <v>0</v>
      </c>
      <c r="AC45" s="344">
        <v>0</v>
      </c>
      <c r="AD45" s="344">
        <v>0</v>
      </c>
      <c r="AE45" s="344">
        <v>0</v>
      </c>
      <c r="AF45" s="344">
        <v>0</v>
      </c>
      <c r="AG45" s="344">
        <v>0</v>
      </c>
      <c r="AH45" s="344">
        <v>0</v>
      </c>
      <c r="AI45" s="344">
        <v>0</v>
      </c>
      <c r="AJ45" s="344">
        <v>0</v>
      </c>
      <c r="AK45" s="344">
        <v>0</v>
      </c>
      <c r="AL45" s="344">
        <v>0</v>
      </c>
      <c r="AM45" s="344">
        <v>0</v>
      </c>
      <c r="AN45" s="344">
        <v>0</v>
      </c>
      <c r="AO45" s="344">
        <v>0</v>
      </c>
      <c r="AP45" s="344">
        <v>0</v>
      </c>
      <c r="AQ45" s="344">
        <v>0</v>
      </c>
      <c r="AR45" s="344">
        <v>0</v>
      </c>
      <c r="AS45" s="344">
        <v>0</v>
      </c>
      <c r="AT45" s="344">
        <v>0</v>
      </c>
      <c r="AU45" s="344">
        <v>0</v>
      </c>
      <c r="AV45" s="344">
        <v>0</v>
      </c>
      <c r="AW45" s="344">
        <v>0</v>
      </c>
      <c r="AX45" s="344">
        <v>0</v>
      </c>
      <c r="AY45" s="344">
        <v>0</v>
      </c>
      <c r="AZ45" s="344">
        <v>0</v>
      </c>
      <c r="BA45" s="344">
        <v>0</v>
      </c>
      <c r="BB45" s="344">
        <v>0</v>
      </c>
      <c r="BC45" s="344">
        <v>0</v>
      </c>
      <c r="BD45" s="344">
        <v>0</v>
      </c>
      <c r="BE45" s="344">
        <v>0</v>
      </c>
      <c r="BF45" s="344">
        <v>0</v>
      </c>
      <c r="BG45" s="344">
        <v>0</v>
      </c>
      <c r="BH45" s="344">
        <v>0</v>
      </c>
      <c r="BI45" s="344">
        <v>0</v>
      </c>
      <c r="BJ45" s="344">
        <v>0</v>
      </c>
      <c r="BK45" s="344">
        <v>0</v>
      </c>
      <c r="BL45" s="344">
        <v>0</v>
      </c>
      <c r="BM45" s="344">
        <v>0</v>
      </c>
      <c r="BN45" s="344">
        <v>0</v>
      </c>
      <c r="BO45" s="344">
        <v>0</v>
      </c>
      <c r="BP45" s="344">
        <v>0</v>
      </c>
      <c r="BQ45" s="344">
        <v>0</v>
      </c>
      <c r="BR45" s="344">
        <v>0</v>
      </c>
      <c r="BS45" s="344">
        <v>0</v>
      </c>
      <c r="BT45" s="344">
        <v>0</v>
      </c>
      <c r="BU45" s="344">
        <v>0</v>
      </c>
      <c r="BV45" s="344">
        <v>0</v>
      </c>
      <c r="BW45" s="344">
        <v>0</v>
      </c>
      <c r="BX45" s="344">
        <v>0</v>
      </c>
      <c r="BY45" s="344">
        <v>0</v>
      </c>
      <c r="BZ45" s="344">
        <v>0</v>
      </c>
      <c r="CA45" s="344">
        <v>0</v>
      </c>
      <c r="CB45" s="344">
        <v>0</v>
      </c>
      <c r="CC45" s="344">
        <v>0</v>
      </c>
      <c r="CD45" s="344">
        <v>0</v>
      </c>
      <c r="CE45" s="344">
        <v>0</v>
      </c>
      <c r="CF45" s="344">
        <v>0</v>
      </c>
      <c r="CG45" s="344" t="s">
        <v>586</v>
      </c>
      <c r="CH45" s="230"/>
    </row>
    <row r="46" spans="1:86" s="312" customFormat="1" ht="31.5">
      <c r="A46" s="323" t="s">
        <v>561</v>
      </c>
      <c r="B46" s="324" t="s">
        <v>939</v>
      </c>
      <c r="C46" s="325" t="s">
        <v>914</v>
      </c>
      <c r="D46" s="344" t="s">
        <v>586</v>
      </c>
      <c r="E46" s="344" t="s">
        <v>586</v>
      </c>
      <c r="F46" s="325" t="s">
        <v>586</v>
      </c>
      <c r="G46" s="344" t="s">
        <v>586</v>
      </c>
      <c r="H46" s="344" t="s">
        <v>586</v>
      </c>
      <c r="I46" s="344" t="s">
        <v>586</v>
      </c>
      <c r="J46" s="344">
        <f t="shared" ref="J46:AO46" si="17">SUM(J47:J50)</f>
        <v>25.0059</v>
      </c>
      <c r="K46" s="344">
        <f t="shared" si="17"/>
        <v>0</v>
      </c>
      <c r="L46" s="344">
        <f t="shared" si="17"/>
        <v>0</v>
      </c>
      <c r="M46" s="344">
        <f t="shared" si="17"/>
        <v>50.179981199999993</v>
      </c>
      <c r="N46" s="344">
        <f t="shared" si="17"/>
        <v>0</v>
      </c>
      <c r="O46" s="344">
        <f t="shared" si="17"/>
        <v>0</v>
      </c>
      <c r="P46" s="344">
        <f t="shared" si="17"/>
        <v>20.498724000000003</v>
      </c>
      <c r="Q46" s="344">
        <f t="shared" si="17"/>
        <v>25.905598992000002</v>
      </c>
      <c r="R46" s="344">
        <f t="shared" si="17"/>
        <v>25.905598992000002</v>
      </c>
      <c r="S46" s="344">
        <f t="shared" si="17"/>
        <v>51.060675119999999</v>
      </c>
      <c r="T46" s="344">
        <f t="shared" si="17"/>
        <v>51.060675119999999</v>
      </c>
      <c r="U46" s="344">
        <f t="shared" si="17"/>
        <v>25.0059</v>
      </c>
      <c r="V46" s="344">
        <f t="shared" si="17"/>
        <v>50.179981199999993</v>
      </c>
      <c r="W46" s="344">
        <f t="shared" si="17"/>
        <v>7.3644839999999991</v>
      </c>
      <c r="X46" s="344">
        <f t="shared" si="17"/>
        <v>29.681257199999997</v>
      </c>
      <c r="Y46" s="344">
        <f t="shared" si="17"/>
        <v>3.5771999999999995</v>
      </c>
      <c r="Z46" s="344">
        <f t="shared" si="17"/>
        <v>0</v>
      </c>
      <c r="AA46" s="344">
        <f t="shared" si="17"/>
        <v>0</v>
      </c>
      <c r="AB46" s="344">
        <f t="shared" si="17"/>
        <v>3.5771999999999995</v>
      </c>
      <c r="AC46" s="344">
        <f t="shared" si="17"/>
        <v>0</v>
      </c>
      <c r="AD46" s="344">
        <f t="shared" si="17"/>
        <v>0</v>
      </c>
      <c r="AE46" s="344">
        <f t="shared" si="17"/>
        <v>0</v>
      </c>
      <c r="AF46" s="344">
        <f t="shared" si="17"/>
        <v>0</v>
      </c>
      <c r="AG46" s="344">
        <f t="shared" si="17"/>
        <v>0</v>
      </c>
      <c r="AH46" s="344">
        <f t="shared" si="17"/>
        <v>0</v>
      </c>
      <c r="AI46" s="344">
        <f t="shared" si="17"/>
        <v>0</v>
      </c>
      <c r="AJ46" s="344">
        <f t="shared" si="17"/>
        <v>0</v>
      </c>
      <c r="AK46" s="344">
        <f t="shared" si="17"/>
        <v>0</v>
      </c>
      <c r="AL46" s="344">
        <f t="shared" si="17"/>
        <v>0</v>
      </c>
      <c r="AM46" s="344">
        <f t="shared" si="17"/>
        <v>0</v>
      </c>
      <c r="AN46" s="344">
        <f t="shared" si="17"/>
        <v>0</v>
      </c>
      <c r="AO46" s="344">
        <f t="shared" si="17"/>
        <v>0</v>
      </c>
      <c r="AP46" s="344">
        <f t="shared" ref="AP46:BU46" si="18">SUM(AP47:AP50)</f>
        <v>0</v>
      </c>
      <c r="AQ46" s="344">
        <f t="shared" si="18"/>
        <v>0</v>
      </c>
      <c r="AR46" s="344">
        <f t="shared" si="18"/>
        <v>0</v>
      </c>
      <c r="AS46" s="344">
        <f t="shared" si="18"/>
        <v>13.691756400000001</v>
      </c>
      <c r="AT46" s="344">
        <f t="shared" si="18"/>
        <v>0</v>
      </c>
      <c r="AU46" s="344">
        <f t="shared" si="18"/>
        <v>0</v>
      </c>
      <c r="AV46" s="344">
        <f t="shared" si="18"/>
        <v>2.7456</v>
      </c>
      <c r="AW46" s="344">
        <f t="shared" si="18"/>
        <v>10.946156400000001</v>
      </c>
      <c r="AX46" s="344">
        <f t="shared" si="18"/>
        <v>19.037474399999997</v>
      </c>
      <c r="AY46" s="344">
        <f t="shared" si="18"/>
        <v>0</v>
      </c>
      <c r="AZ46" s="344">
        <f t="shared" si="18"/>
        <v>0</v>
      </c>
      <c r="BA46" s="344">
        <f t="shared" si="18"/>
        <v>2.7456</v>
      </c>
      <c r="BB46" s="344">
        <f t="shared" si="18"/>
        <v>16.291874399999998</v>
      </c>
      <c r="BC46" s="344">
        <f t="shared" si="18"/>
        <v>3.5771999999999995</v>
      </c>
      <c r="BD46" s="344">
        <f t="shared" si="18"/>
        <v>0</v>
      </c>
      <c r="BE46" s="344">
        <f t="shared" si="18"/>
        <v>0</v>
      </c>
      <c r="BF46" s="344">
        <f t="shared" si="18"/>
        <v>2.4504000000000001</v>
      </c>
      <c r="BG46" s="344">
        <f t="shared" si="18"/>
        <v>1.1267999999999996</v>
      </c>
      <c r="BH46" s="344">
        <f t="shared" si="18"/>
        <v>6.9323999999999986</v>
      </c>
      <c r="BI46" s="344">
        <f t="shared" si="18"/>
        <v>0</v>
      </c>
      <c r="BJ46" s="344">
        <f t="shared" si="18"/>
        <v>0</v>
      </c>
      <c r="BK46" s="344">
        <f t="shared" si="18"/>
        <v>2.0419999999999998</v>
      </c>
      <c r="BL46" s="344">
        <f t="shared" si="18"/>
        <v>4.8903999999999987</v>
      </c>
      <c r="BM46" s="344">
        <f t="shared" si="18"/>
        <v>3.5771999999999999</v>
      </c>
      <c r="BN46" s="344">
        <f t="shared" si="18"/>
        <v>0</v>
      </c>
      <c r="BO46" s="344">
        <f t="shared" si="18"/>
        <v>0</v>
      </c>
      <c r="BP46" s="344">
        <f t="shared" si="18"/>
        <v>2.4504000000000001</v>
      </c>
      <c r="BQ46" s="344">
        <f t="shared" si="18"/>
        <v>1.1267999999999998</v>
      </c>
      <c r="BR46" s="344">
        <f t="shared" si="18"/>
        <v>8.3772000000000002</v>
      </c>
      <c r="BS46" s="344">
        <f t="shared" si="18"/>
        <v>0</v>
      </c>
      <c r="BT46" s="344">
        <f t="shared" si="18"/>
        <v>0</v>
      </c>
      <c r="BU46" s="344">
        <f t="shared" si="18"/>
        <v>4.0265253004323442</v>
      </c>
      <c r="BV46" s="344">
        <f t="shared" ref="BV46:CF46" si="19">SUM(BV47:BV50)</f>
        <v>4.3506746995676551</v>
      </c>
      <c r="BW46" s="344">
        <f t="shared" si="19"/>
        <v>24.423356399999999</v>
      </c>
      <c r="BX46" s="344">
        <f t="shared" si="19"/>
        <v>0</v>
      </c>
      <c r="BY46" s="344">
        <f t="shared" si="19"/>
        <v>0</v>
      </c>
      <c r="BZ46" s="344">
        <f t="shared" si="19"/>
        <v>11.223599999999999</v>
      </c>
      <c r="CA46" s="344">
        <f t="shared" si="19"/>
        <v>13.1997564</v>
      </c>
      <c r="CB46" s="344">
        <f t="shared" si="19"/>
        <v>34.34707439999999</v>
      </c>
      <c r="CC46" s="344">
        <f t="shared" si="19"/>
        <v>0</v>
      </c>
      <c r="CD46" s="344">
        <f t="shared" si="19"/>
        <v>0</v>
      </c>
      <c r="CE46" s="344">
        <f t="shared" si="19"/>
        <v>8.8141253004323445</v>
      </c>
      <c r="CF46" s="344">
        <f t="shared" si="19"/>
        <v>25.532949099567652</v>
      </c>
      <c r="CG46" s="344" t="s">
        <v>586</v>
      </c>
      <c r="CH46" s="230"/>
    </row>
    <row r="47" spans="1:86" s="312" customFormat="1" ht="31.5">
      <c r="A47" s="69" t="s">
        <v>940</v>
      </c>
      <c r="B47" s="329" t="s">
        <v>984</v>
      </c>
      <c r="C47" s="330" t="s">
        <v>977</v>
      </c>
      <c r="D47" s="337" t="s">
        <v>746</v>
      </c>
      <c r="E47" s="365">
        <v>2019</v>
      </c>
      <c r="F47" s="354">
        <v>2019</v>
      </c>
      <c r="G47" s="353">
        <v>2022</v>
      </c>
      <c r="H47" s="353">
        <v>2023</v>
      </c>
      <c r="I47" s="351" t="s">
        <v>586</v>
      </c>
      <c r="J47" s="337">
        <f>11.92125*1.2</f>
        <v>14.3055</v>
      </c>
      <c r="K47" s="350" t="s">
        <v>988</v>
      </c>
      <c r="L47" s="351" t="s">
        <v>586</v>
      </c>
      <c r="M47" s="337">
        <f>(1.111453+0.106255+15.623843)*1.2</f>
        <v>20.209861200000002</v>
      </c>
      <c r="N47" s="350" t="s">
        <v>988</v>
      </c>
      <c r="O47" s="351" t="s">
        <v>586</v>
      </c>
      <c r="P47" s="337">
        <f>(1.111453+0.106255+6.550416+6.534216)*1.2</f>
        <v>17.162808000000002</v>
      </c>
      <c r="Q47" s="347">
        <f>J47</f>
        <v>14.3055</v>
      </c>
      <c r="R47" s="347">
        <f>J47</f>
        <v>14.3055</v>
      </c>
      <c r="S47" s="347">
        <f>M47</f>
        <v>20.209861200000002</v>
      </c>
      <c r="T47" s="347">
        <f>M47</f>
        <v>20.209861200000002</v>
      </c>
      <c r="U47" s="337">
        <f t="shared" ref="U47:U50" si="20">J47</f>
        <v>14.3055</v>
      </c>
      <c r="V47" s="337">
        <f>M47</f>
        <v>20.209861200000002</v>
      </c>
      <c r="W47" s="337">
        <v>0</v>
      </c>
      <c r="X47" s="337">
        <f>M47-P47</f>
        <v>3.0470532000000006</v>
      </c>
      <c r="Y47" s="337">
        <f t="shared" ref="Y47:Y50" si="21">SUM(Z47:AC47)</f>
        <v>2.8571999999999997</v>
      </c>
      <c r="Z47" s="337">
        <v>0</v>
      </c>
      <c r="AA47" s="337">
        <v>0</v>
      </c>
      <c r="AB47" s="337">
        <v>2.8571999999999997</v>
      </c>
      <c r="AC47" s="337">
        <v>0</v>
      </c>
      <c r="AD47" s="337">
        <f>SUM(AE47:AH47)</f>
        <v>0</v>
      </c>
      <c r="AE47" s="337">
        <v>0</v>
      </c>
      <c r="AF47" s="337">
        <v>0</v>
      </c>
      <c r="AG47" s="337">
        <v>0</v>
      </c>
      <c r="AH47" s="337">
        <v>0</v>
      </c>
      <c r="AI47" s="337">
        <v>0</v>
      </c>
      <c r="AJ47" s="337">
        <v>0</v>
      </c>
      <c r="AK47" s="337">
        <v>0</v>
      </c>
      <c r="AL47" s="337">
        <v>0</v>
      </c>
      <c r="AM47" s="337">
        <v>0</v>
      </c>
      <c r="AN47" s="337">
        <v>0</v>
      </c>
      <c r="AO47" s="337">
        <v>0</v>
      </c>
      <c r="AP47" s="337">
        <v>0</v>
      </c>
      <c r="AQ47" s="337">
        <v>0</v>
      </c>
      <c r="AR47" s="337">
        <v>0</v>
      </c>
      <c r="AS47" s="337">
        <f>SUM(AT47:AW47)</f>
        <v>12.9717564</v>
      </c>
      <c r="AT47" s="337">
        <v>0</v>
      </c>
      <c r="AU47" s="337">
        <v>0</v>
      </c>
      <c r="AV47" s="337">
        <v>2.7456</v>
      </c>
      <c r="AW47" s="337">
        <v>10.226156400000001</v>
      </c>
      <c r="AX47" s="370">
        <f>SUM(AY47:BB47)</f>
        <v>15.701558399999998</v>
      </c>
      <c r="AY47" s="370">
        <v>0</v>
      </c>
      <c r="AZ47" s="370">
        <v>0</v>
      </c>
      <c r="BA47" s="371">
        <v>2.7456</v>
      </c>
      <c r="BB47" s="370">
        <v>12.955958399999998</v>
      </c>
      <c r="BC47" s="337">
        <f t="shared" ref="BC47" si="22">SUM(BD47:BG47)</f>
        <v>0</v>
      </c>
      <c r="BD47" s="337">
        <v>0</v>
      </c>
      <c r="BE47" s="337">
        <v>0</v>
      </c>
      <c r="BF47" s="337">
        <v>0</v>
      </c>
      <c r="BG47" s="337">
        <v>0</v>
      </c>
      <c r="BH47" s="337">
        <f t="shared" ref="BH47:BH50" si="23">SUM(BI47:BL47)</f>
        <v>0.99839999999999995</v>
      </c>
      <c r="BI47" s="337">
        <v>0</v>
      </c>
      <c r="BJ47" s="337">
        <v>0</v>
      </c>
      <c r="BK47" s="337">
        <v>0.65</v>
      </c>
      <c r="BL47" s="337">
        <v>0.34839999999999993</v>
      </c>
      <c r="BM47" s="337">
        <v>0</v>
      </c>
      <c r="BN47" s="337">
        <v>0</v>
      </c>
      <c r="BO47" s="337">
        <v>0</v>
      </c>
      <c r="BP47" s="337">
        <v>0</v>
      </c>
      <c r="BQ47" s="337">
        <v>0</v>
      </c>
      <c r="BR47" s="347">
        <f t="shared" ref="BR47" si="24">SUM(BS47:BV47)</f>
        <v>0</v>
      </c>
      <c r="BS47" s="337">
        <v>0</v>
      </c>
      <c r="BT47" s="337">
        <v>0</v>
      </c>
      <c r="BU47" s="337">
        <v>0</v>
      </c>
      <c r="BV47" s="337">
        <v>0</v>
      </c>
      <c r="BW47" s="337">
        <f>Y47+AI47+AS47+BC47+BM47</f>
        <v>15.828956399999999</v>
      </c>
      <c r="BX47" s="337">
        <f t="shared" ref="BX47:CF47" si="25">Z47+AJ47+AT47+BD47+BN47</f>
        <v>0</v>
      </c>
      <c r="BY47" s="337">
        <f t="shared" si="25"/>
        <v>0</v>
      </c>
      <c r="BZ47" s="337">
        <f t="shared" si="25"/>
        <v>5.6028000000000002</v>
      </c>
      <c r="CA47" s="337">
        <f t="shared" si="25"/>
        <v>10.226156400000001</v>
      </c>
      <c r="CB47" s="337">
        <f t="shared" si="25"/>
        <v>16.699958399999996</v>
      </c>
      <c r="CC47" s="337">
        <f t="shared" si="25"/>
        <v>0</v>
      </c>
      <c r="CD47" s="337">
        <f t="shared" si="25"/>
        <v>0</v>
      </c>
      <c r="CE47" s="337">
        <f t="shared" si="25"/>
        <v>3.3956</v>
      </c>
      <c r="CF47" s="337">
        <f t="shared" si="25"/>
        <v>13.304358399999998</v>
      </c>
      <c r="CG47" s="337" t="s">
        <v>586</v>
      </c>
      <c r="CH47" s="230"/>
    </row>
    <row r="48" spans="1:86" s="312" customFormat="1" ht="47.25">
      <c r="A48" s="69" t="s">
        <v>941</v>
      </c>
      <c r="B48" s="329" t="s">
        <v>978</v>
      </c>
      <c r="C48" s="330" t="s">
        <v>979</v>
      </c>
      <c r="D48" s="337" t="s">
        <v>746</v>
      </c>
      <c r="E48" s="365">
        <v>2022</v>
      </c>
      <c r="F48" s="354">
        <v>2022</v>
      </c>
      <c r="G48" s="353">
        <v>2023</v>
      </c>
      <c r="H48" s="353">
        <v>2024</v>
      </c>
      <c r="I48" s="351" t="s">
        <v>586</v>
      </c>
      <c r="J48" s="337">
        <v>3.7631999999999999</v>
      </c>
      <c r="K48" s="350" t="s">
        <v>970</v>
      </c>
      <c r="L48" s="351" t="s">
        <v>586</v>
      </c>
      <c r="M48" s="337">
        <f>19.1941*1.2</f>
        <v>23.032919999999997</v>
      </c>
      <c r="N48" s="368" t="s">
        <v>1048</v>
      </c>
      <c r="O48" s="351" t="s">
        <v>586</v>
      </c>
      <c r="P48" s="337">
        <f>(1.880329+0.899601)*1.2</f>
        <v>3.3359159999999997</v>
      </c>
      <c r="Q48" s="337">
        <v>3.782205072</v>
      </c>
      <c r="R48" s="337">
        <v>3.782205072</v>
      </c>
      <c r="S48" s="337">
        <f>M48</f>
        <v>23.032919999999997</v>
      </c>
      <c r="T48" s="337">
        <f>M48</f>
        <v>23.032919999999997</v>
      </c>
      <c r="U48" s="337">
        <f t="shared" si="20"/>
        <v>3.7631999999999999</v>
      </c>
      <c r="V48" s="337">
        <f t="shared" ref="V48:V50" si="26">M48</f>
        <v>23.032919999999997</v>
      </c>
      <c r="W48" s="337">
        <f>J48-P48</f>
        <v>0.42728400000000022</v>
      </c>
      <c r="X48" s="337">
        <f>M48-P48</f>
        <v>19.697003999999996</v>
      </c>
      <c r="Y48" s="337">
        <f>SUM(Z48:AC48)</f>
        <v>0.72</v>
      </c>
      <c r="Z48" s="337">
        <v>0</v>
      </c>
      <c r="AA48" s="337">
        <v>0</v>
      </c>
      <c r="AB48" s="337">
        <v>0.72</v>
      </c>
      <c r="AC48" s="337">
        <v>0</v>
      </c>
      <c r="AD48" s="337">
        <f t="shared" ref="AD48:AD50" si="27">SUM(AE48:AH48)</f>
        <v>0</v>
      </c>
      <c r="AE48" s="337">
        <v>0</v>
      </c>
      <c r="AF48" s="337">
        <v>0</v>
      </c>
      <c r="AG48" s="337">
        <v>0</v>
      </c>
      <c r="AH48" s="337">
        <v>0</v>
      </c>
      <c r="AI48" s="337">
        <v>0</v>
      </c>
      <c r="AJ48" s="337">
        <v>0</v>
      </c>
      <c r="AK48" s="337">
        <v>0</v>
      </c>
      <c r="AL48" s="337">
        <v>0</v>
      </c>
      <c r="AM48" s="337">
        <v>0</v>
      </c>
      <c r="AN48" s="337">
        <f>SUM(AO48:AR48)</f>
        <v>0</v>
      </c>
      <c r="AO48" s="337">
        <v>0</v>
      </c>
      <c r="AP48" s="337">
        <v>0</v>
      </c>
      <c r="AQ48" s="337">
        <v>0</v>
      </c>
      <c r="AR48" s="337">
        <v>0</v>
      </c>
      <c r="AS48" s="337">
        <f>SUM(AT48:AW48)</f>
        <v>0.72</v>
      </c>
      <c r="AT48" s="337">
        <v>0</v>
      </c>
      <c r="AU48" s="337">
        <v>0</v>
      </c>
      <c r="AV48" s="337">
        <v>0</v>
      </c>
      <c r="AW48" s="337">
        <v>0.72</v>
      </c>
      <c r="AX48" s="370">
        <f>SUM(AY48:BB48)</f>
        <v>3.3359159999999997</v>
      </c>
      <c r="AY48" s="370">
        <v>0</v>
      </c>
      <c r="AZ48" s="370">
        <v>0</v>
      </c>
      <c r="BA48" s="371">
        <v>0</v>
      </c>
      <c r="BB48" s="371">
        <f>2.77993*1.2</f>
        <v>3.3359159999999997</v>
      </c>
      <c r="BC48" s="337">
        <f>SUM(BD48:BG48)</f>
        <v>3.0431999999999997</v>
      </c>
      <c r="BD48" s="337">
        <v>0</v>
      </c>
      <c r="BE48" s="337">
        <v>0</v>
      </c>
      <c r="BF48" s="337">
        <v>2.4504000000000001</v>
      </c>
      <c r="BG48" s="337">
        <v>0.59279999999999955</v>
      </c>
      <c r="BH48" s="337">
        <f>SUM(BI48:BL48)</f>
        <v>5.3999999999999986</v>
      </c>
      <c r="BI48" s="337">
        <v>0</v>
      </c>
      <c r="BJ48" s="337">
        <v>0</v>
      </c>
      <c r="BK48" s="337">
        <v>1.3919999999999999</v>
      </c>
      <c r="BL48" s="337">
        <v>4.0079999999999991</v>
      </c>
      <c r="BM48" s="337">
        <v>0</v>
      </c>
      <c r="BN48" s="337">
        <v>0</v>
      </c>
      <c r="BO48" s="337">
        <v>0</v>
      </c>
      <c r="BP48" s="337">
        <v>0</v>
      </c>
      <c r="BQ48" s="337">
        <v>0</v>
      </c>
      <c r="BR48" s="347">
        <f>SUM(BS48:BV48)</f>
        <v>4.8</v>
      </c>
      <c r="BS48" s="337">
        <v>0</v>
      </c>
      <c r="BT48" s="337">
        <v>0</v>
      </c>
      <c r="BU48" s="337">
        <v>3</v>
      </c>
      <c r="BV48" s="337">
        <v>1.7999999999999998</v>
      </c>
      <c r="BW48" s="337">
        <f t="shared" ref="BW48:BW50" si="28">Y48+AI48+AS48+BC48+BM48</f>
        <v>4.4832000000000001</v>
      </c>
      <c r="BX48" s="337">
        <f t="shared" ref="BX48:BX50" si="29">Z48+AJ48+AT48+BD48+BN48</f>
        <v>0</v>
      </c>
      <c r="BY48" s="337">
        <f t="shared" ref="BY48:BY50" si="30">AA48+AK48+AU48+BE48+BO48</f>
        <v>0</v>
      </c>
      <c r="BZ48" s="337">
        <f t="shared" ref="BZ48:BZ50" si="31">AB48+AL48+AV48+BF48+BP48</f>
        <v>3.1703999999999999</v>
      </c>
      <c r="CA48" s="337">
        <f t="shared" ref="CA48:CA50" si="32">AC48+AM48+AW48+BG48+BQ48</f>
        <v>1.3127999999999995</v>
      </c>
      <c r="CB48" s="337">
        <f t="shared" ref="CB48:CB50" si="33">AD48+AN48+AX48+BH48+BR48</f>
        <v>13.535915999999997</v>
      </c>
      <c r="CC48" s="337">
        <f t="shared" ref="CC48:CC50" si="34">AE48+AO48+AY48+BI48+BS48</f>
        <v>0</v>
      </c>
      <c r="CD48" s="337">
        <f t="shared" ref="CD48:CD50" si="35">AF48+AP48+AZ48+BJ48+BT48</f>
        <v>0</v>
      </c>
      <c r="CE48" s="337">
        <f t="shared" ref="CE48:CE50" si="36">AG48+AQ48+BA48+BK48+BU48</f>
        <v>4.3919999999999995</v>
      </c>
      <c r="CF48" s="337">
        <f t="shared" ref="CF48:CF50" si="37">AH48+AR48+BB48+BL48+BV48</f>
        <v>9.1439159999999973</v>
      </c>
      <c r="CG48" s="337" t="s">
        <v>586</v>
      </c>
      <c r="CH48" s="230"/>
    </row>
    <row r="49" spans="1:86" s="312" customFormat="1" ht="47.25">
      <c r="A49" s="69" t="s">
        <v>942</v>
      </c>
      <c r="B49" s="329" t="s">
        <v>980</v>
      </c>
      <c r="C49" s="330" t="s">
        <v>981</v>
      </c>
      <c r="D49" s="337" t="s">
        <v>746</v>
      </c>
      <c r="E49" s="365">
        <v>2023</v>
      </c>
      <c r="F49" s="354">
        <v>2023</v>
      </c>
      <c r="G49" s="353">
        <v>2024</v>
      </c>
      <c r="H49" s="353">
        <v>2024</v>
      </c>
      <c r="I49" s="351" t="s">
        <v>586</v>
      </c>
      <c r="J49" s="337">
        <v>3.4859999999999998</v>
      </c>
      <c r="K49" s="350" t="s">
        <v>970</v>
      </c>
      <c r="L49" s="351" t="s">
        <v>586</v>
      </c>
      <c r="M49" s="337">
        <v>3.4859999999999998</v>
      </c>
      <c r="N49" s="368" t="s">
        <v>970</v>
      </c>
      <c r="O49" s="351" t="s">
        <v>586</v>
      </c>
      <c r="P49" s="337">
        <v>0</v>
      </c>
      <c r="Q49" s="337">
        <v>4.1813371200000002</v>
      </c>
      <c r="R49" s="337">
        <v>4.1813371200000002</v>
      </c>
      <c r="S49" s="337">
        <v>4.1813371200000002</v>
      </c>
      <c r="T49" s="337">
        <v>4.1813371200000002</v>
      </c>
      <c r="U49" s="337">
        <f t="shared" si="20"/>
        <v>3.4859999999999998</v>
      </c>
      <c r="V49" s="337">
        <f t="shared" si="26"/>
        <v>3.4859999999999998</v>
      </c>
      <c r="W49" s="337">
        <f>J49-P49</f>
        <v>3.4859999999999998</v>
      </c>
      <c r="X49" s="337">
        <f t="shared" ref="X49:X50" si="38">M49-P49</f>
        <v>3.4859999999999998</v>
      </c>
      <c r="Y49" s="337">
        <f t="shared" si="21"/>
        <v>0</v>
      </c>
      <c r="Z49" s="337">
        <v>0</v>
      </c>
      <c r="AA49" s="337">
        <v>0</v>
      </c>
      <c r="AB49" s="337">
        <v>0</v>
      </c>
      <c r="AC49" s="337">
        <v>0</v>
      </c>
      <c r="AD49" s="337">
        <f t="shared" si="27"/>
        <v>0</v>
      </c>
      <c r="AE49" s="337">
        <v>0</v>
      </c>
      <c r="AF49" s="337">
        <v>0</v>
      </c>
      <c r="AG49" s="337">
        <v>0</v>
      </c>
      <c r="AH49" s="337">
        <v>0</v>
      </c>
      <c r="AI49" s="337">
        <v>0</v>
      </c>
      <c r="AJ49" s="337">
        <v>0</v>
      </c>
      <c r="AK49" s="337">
        <v>0</v>
      </c>
      <c r="AL49" s="337">
        <v>0</v>
      </c>
      <c r="AM49" s="337">
        <v>0</v>
      </c>
      <c r="AN49" s="337">
        <f>SUM(AO49:AR49)</f>
        <v>0</v>
      </c>
      <c r="AO49" s="337">
        <v>0</v>
      </c>
      <c r="AP49" s="337">
        <v>0</v>
      </c>
      <c r="AQ49" s="337">
        <v>0</v>
      </c>
      <c r="AR49" s="337">
        <v>0</v>
      </c>
      <c r="AS49" s="337">
        <v>0</v>
      </c>
      <c r="AT49" s="337">
        <v>0</v>
      </c>
      <c r="AU49" s="337">
        <v>0</v>
      </c>
      <c r="AV49" s="337">
        <v>0</v>
      </c>
      <c r="AW49" s="337">
        <v>0</v>
      </c>
      <c r="AX49" s="337">
        <v>0</v>
      </c>
      <c r="AY49" s="337">
        <v>0</v>
      </c>
      <c r="AZ49" s="337">
        <v>0</v>
      </c>
      <c r="BA49" s="337">
        <v>0</v>
      </c>
      <c r="BB49" s="337">
        <v>0</v>
      </c>
      <c r="BC49" s="337">
        <f>SUM(BD49:BG49)</f>
        <v>0.53400000000000003</v>
      </c>
      <c r="BD49" s="337">
        <v>0</v>
      </c>
      <c r="BE49" s="337">
        <v>0</v>
      </c>
      <c r="BF49" s="337">
        <v>0</v>
      </c>
      <c r="BG49" s="337">
        <v>0.53400000000000003</v>
      </c>
      <c r="BH49" s="337">
        <f>SUM(BI49:BL49)</f>
        <v>0.53400000000000003</v>
      </c>
      <c r="BI49" s="337">
        <v>0</v>
      </c>
      <c r="BJ49" s="337">
        <v>0</v>
      </c>
      <c r="BK49" s="337">
        <v>0</v>
      </c>
      <c r="BL49" s="337">
        <v>0.53400000000000003</v>
      </c>
      <c r="BM49" s="347">
        <f>SUM(BN49:BQ49)</f>
        <v>2.952</v>
      </c>
      <c r="BN49" s="348">
        <v>0</v>
      </c>
      <c r="BO49" s="348">
        <v>0</v>
      </c>
      <c r="BP49" s="348">
        <v>2.4504000000000001</v>
      </c>
      <c r="BQ49" s="348">
        <v>0.50159999999999982</v>
      </c>
      <c r="BR49" s="347">
        <f>SUM(BS49:BV49)</f>
        <v>2.952</v>
      </c>
      <c r="BS49" s="348">
        <v>0</v>
      </c>
      <c r="BT49" s="348">
        <v>0</v>
      </c>
      <c r="BU49" s="348">
        <v>1.0265253004323442</v>
      </c>
      <c r="BV49" s="348">
        <v>1.9254746995676557</v>
      </c>
      <c r="BW49" s="337">
        <f t="shared" si="28"/>
        <v>3.4859999999999998</v>
      </c>
      <c r="BX49" s="337">
        <f t="shared" si="29"/>
        <v>0</v>
      </c>
      <c r="BY49" s="337">
        <f t="shared" si="30"/>
        <v>0</v>
      </c>
      <c r="BZ49" s="337">
        <f t="shared" si="31"/>
        <v>2.4504000000000001</v>
      </c>
      <c r="CA49" s="337">
        <f t="shared" si="32"/>
        <v>1.0355999999999999</v>
      </c>
      <c r="CB49" s="337">
        <f t="shared" si="33"/>
        <v>3.4859999999999998</v>
      </c>
      <c r="CC49" s="337">
        <f t="shared" si="34"/>
        <v>0</v>
      </c>
      <c r="CD49" s="337">
        <f t="shared" si="35"/>
        <v>0</v>
      </c>
      <c r="CE49" s="337">
        <f t="shared" si="36"/>
        <v>1.0265253004323442</v>
      </c>
      <c r="CF49" s="337">
        <f t="shared" si="37"/>
        <v>2.4594746995676555</v>
      </c>
      <c r="CG49" s="337" t="s">
        <v>586</v>
      </c>
      <c r="CH49" s="230"/>
    </row>
    <row r="50" spans="1:86" s="312" customFormat="1" ht="31.5">
      <c r="A50" s="69" t="s">
        <v>943</v>
      </c>
      <c r="B50" s="329" t="s">
        <v>982</v>
      </c>
      <c r="C50" s="330" t="s">
        <v>983</v>
      </c>
      <c r="D50" s="337" t="s">
        <v>746</v>
      </c>
      <c r="E50" s="365">
        <v>2024</v>
      </c>
      <c r="F50" s="354">
        <v>2024</v>
      </c>
      <c r="G50" s="353">
        <v>2025</v>
      </c>
      <c r="H50" s="353">
        <v>2025</v>
      </c>
      <c r="I50" s="351" t="s">
        <v>586</v>
      </c>
      <c r="J50" s="337">
        <v>3.4511999999999996</v>
      </c>
      <c r="K50" s="350" t="s">
        <v>970</v>
      </c>
      <c r="L50" s="351" t="s">
        <v>586</v>
      </c>
      <c r="M50" s="337">
        <v>3.4511999999999996</v>
      </c>
      <c r="N50" s="368" t="s">
        <v>970</v>
      </c>
      <c r="O50" s="351" t="s">
        <v>586</v>
      </c>
      <c r="P50" s="337">
        <v>0</v>
      </c>
      <c r="Q50" s="337">
        <v>3.6365568000000001</v>
      </c>
      <c r="R50" s="337">
        <v>3.6365568000000001</v>
      </c>
      <c r="S50" s="337">
        <v>3.6365568000000001</v>
      </c>
      <c r="T50" s="337">
        <v>3.6365568000000001</v>
      </c>
      <c r="U50" s="337">
        <f t="shared" si="20"/>
        <v>3.4511999999999996</v>
      </c>
      <c r="V50" s="337">
        <f t="shared" si="26"/>
        <v>3.4511999999999996</v>
      </c>
      <c r="W50" s="337">
        <f>J50-P50</f>
        <v>3.4511999999999996</v>
      </c>
      <c r="X50" s="337">
        <f t="shared" si="38"/>
        <v>3.4511999999999996</v>
      </c>
      <c r="Y50" s="337">
        <f t="shared" si="21"/>
        <v>0</v>
      </c>
      <c r="Z50" s="337">
        <v>0</v>
      </c>
      <c r="AA50" s="337">
        <v>0</v>
      </c>
      <c r="AB50" s="337">
        <v>0</v>
      </c>
      <c r="AC50" s="337">
        <v>0</v>
      </c>
      <c r="AD50" s="337">
        <f t="shared" si="27"/>
        <v>0</v>
      </c>
      <c r="AE50" s="337">
        <v>0</v>
      </c>
      <c r="AF50" s="337">
        <v>0</v>
      </c>
      <c r="AG50" s="337">
        <v>0</v>
      </c>
      <c r="AH50" s="337">
        <v>0</v>
      </c>
      <c r="AI50" s="337">
        <v>0</v>
      </c>
      <c r="AJ50" s="337">
        <v>0</v>
      </c>
      <c r="AK50" s="337">
        <v>0</v>
      </c>
      <c r="AL50" s="337">
        <v>0</v>
      </c>
      <c r="AM50" s="337">
        <v>0</v>
      </c>
      <c r="AN50" s="337">
        <f>SUM(AO50:AR50)</f>
        <v>0</v>
      </c>
      <c r="AO50" s="337">
        <v>0</v>
      </c>
      <c r="AP50" s="337">
        <v>0</v>
      </c>
      <c r="AQ50" s="337">
        <v>0</v>
      </c>
      <c r="AR50" s="337">
        <v>0</v>
      </c>
      <c r="AS50" s="347">
        <v>0</v>
      </c>
      <c r="AT50" s="347">
        <v>0</v>
      </c>
      <c r="AU50" s="347">
        <v>0</v>
      </c>
      <c r="AV50" s="347">
        <v>0</v>
      </c>
      <c r="AW50" s="347">
        <v>0</v>
      </c>
      <c r="AX50" s="347">
        <v>0</v>
      </c>
      <c r="AY50" s="347">
        <v>0</v>
      </c>
      <c r="AZ50" s="347">
        <v>0</v>
      </c>
      <c r="BA50" s="347">
        <v>0</v>
      </c>
      <c r="BB50" s="347">
        <v>0</v>
      </c>
      <c r="BC50" s="337">
        <f t="shared" ref="BC50" si="39">SUM(BD50:BG50)</f>
        <v>0</v>
      </c>
      <c r="BD50" s="337">
        <v>0</v>
      </c>
      <c r="BE50" s="337">
        <v>0</v>
      </c>
      <c r="BF50" s="337">
        <v>0</v>
      </c>
      <c r="BG50" s="337">
        <v>0</v>
      </c>
      <c r="BH50" s="337">
        <f t="shared" si="23"/>
        <v>0</v>
      </c>
      <c r="BI50" s="337">
        <v>0</v>
      </c>
      <c r="BJ50" s="337">
        <v>0</v>
      </c>
      <c r="BK50" s="337">
        <v>0</v>
      </c>
      <c r="BL50" s="337">
        <v>0</v>
      </c>
      <c r="BM50" s="347">
        <f>SUM(BN50:BQ50)</f>
        <v>0.62519999999999998</v>
      </c>
      <c r="BN50" s="348">
        <v>0</v>
      </c>
      <c r="BO50" s="348">
        <v>0</v>
      </c>
      <c r="BP50" s="348">
        <v>0</v>
      </c>
      <c r="BQ50" s="348">
        <v>0.62519999999999998</v>
      </c>
      <c r="BR50" s="347">
        <f>SUM(BS50:BV50)</f>
        <v>0.62519999999999998</v>
      </c>
      <c r="BS50" s="348">
        <v>0</v>
      </c>
      <c r="BT50" s="348">
        <v>0</v>
      </c>
      <c r="BU50" s="348">
        <v>0</v>
      </c>
      <c r="BV50" s="348">
        <v>0.62519999999999998</v>
      </c>
      <c r="BW50" s="337">
        <f t="shared" si="28"/>
        <v>0.62519999999999998</v>
      </c>
      <c r="BX50" s="337">
        <f t="shared" si="29"/>
        <v>0</v>
      </c>
      <c r="BY50" s="337">
        <f t="shared" si="30"/>
        <v>0</v>
      </c>
      <c r="BZ50" s="337">
        <f t="shared" si="31"/>
        <v>0</v>
      </c>
      <c r="CA50" s="337">
        <f t="shared" si="32"/>
        <v>0.62519999999999998</v>
      </c>
      <c r="CB50" s="337">
        <f t="shared" si="33"/>
        <v>0.62519999999999998</v>
      </c>
      <c r="CC50" s="337">
        <f t="shared" si="34"/>
        <v>0</v>
      </c>
      <c r="CD50" s="337">
        <f t="shared" si="35"/>
        <v>0</v>
      </c>
      <c r="CE50" s="337">
        <f t="shared" si="36"/>
        <v>0</v>
      </c>
      <c r="CF50" s="337">
        <f t="shared" si="37"/>
        <v>0.62519999999999998</v>
      </c>
      <c r="CG50" s="337" t="s">
        <v>586</v>
      </c>
      <c r="CH50" s="230"/>
    </row>
    <row r="51" spans="1:86" s="312" customFormat="1" ht="31.5">
      <c r="A51" s="320" t="s">
        <v>511</v>
      </c>
      <c r="B51" s="321" t="s">
        <v>685</v>
      </c>
      <c r="C51" s="322" t="s">
        <v>914</v>
      </c>
      <c r="D51" s="345">
        <v>0</v>
      </c>
      <c r="E51" s="345">
        <v>0</v>
      </c>
      <c r="F51" s="322">
        <v>0</v>
      </c>
      <c r="G51" s="345">
        <v>0</v>
      </c>
      <c r="H51" s="345">
        <v>0</v>
      </c>
      <c r="I51" s="345">
        <v>0</v>
      </c>
      <c r="J51" s="345">
        <v>0</v>
      </c>
      <c r="K51" s="345">
        <v>0</v>
      </c>
      <c r="L51" s="345">
        <v>0</v>
      </c>
      <c r="M51" s="345">
        <v>0</v>
      </c>
      <c r="N51" s="345">
        <v>0</v>
      </c>
      <c r="O51" s="345">
        <v>0</v>
      </c>
      <c r="P51" s="345">
        <v>0</v>
      </c>
      <c r="Q51" s="345">
        <v>0</v>
      </c>
      <c r="R51" s="345">
        <v>0</v>
      </c>
      <c r="S51" s="345">
        <v>0</v>
      </c>
      <c r="T51" s="345">
        <v>0</v>
      </c>
      <c r="U51" s="345">
        <v>0</v>
      </c>
      <c r="V51" s="345">
        <v>0</v>
      </c>
      <c r="W51" s="345">
        <v>0</v>
      </c>
      <c r="X51" s="345">
        <v>0</v>
      </c>
      <c r="Y51" s="345">
        <v>0</v>
      </c>
      <c r="Z51" s="345">
        <v>0</v>
      </c>
      <c r="AA51" s="345">
        <v>0</v>
      </c>
      <c r="AB51" s="345">
        <v>0</v>
      </c>
      <c r="AC51" s="345">
        <v>0</v>
      </c>
      <c r="AD51" s="345">
        <v>0</v>
      </c>
      <c r="AE51" s="345">
        <v>0</v>
      </c>
      <c r="AF51" s="345">
        <v>0</v>
      </c>
      <c r="AG51" s="345">
        <v>0</v>
      </c>
      <c r="AH51" s="345">
        <v>0</v>
      </c>
      <c r="AI51" s="345">
        <v>0</v>
      </c>
      <c r="AJ51" s="345">
        <v>0</v>
      </c>
      <c r="AK51" s="345">
        <v>0</v>
      </c>
      <c r="AL51" s="345">
        <v>0</v>
      </c>
      <c r="AM51" s="345">
        <v>0</v>
      </c>
      <c r="AN51" s="345">
        <v>0</v>
      </c>
      <c r="AO51" s="345">
        <v>0</v>
      </c>
      <c r="AP51" s="345">
        <v>0</v>
      </c>
      <c r="AQ51" s="345">
        <v>0</v>
      </c>
      <c r="AR51" s="345">
        <v>0</v>
      </c>
      <c r="AS51" s="345">
        <v>0</v>
      </c>
      <c r="AT51" s="345">
        <v>0</v>
      </c>
      <c r="AU51" s="345">
        <v>0</v>
      </c>
      <c r="AV51" s="345">
        <v>0</v>
      </c>
      <c r="AW51" s="345">
        <v>0</v>
      </c>
      <c r="AX51" s="345">
        <v>0</v>
      </c>
      <c r="AY51" s="345">
        <v>0</v>
      </c>
      <c r="AZ51" s="345">
        <v>0</v>
      </c>
      <c r="BA51" s="345">
        <v>0</v>
      </c>
      <c r="BB51" s="345">
        <v>0</v>
      </c>
      <c r="BC51" s="345">
        <v>0</v>
      </c>
      <c r="BD51" s="345">
        <v>0</v>
      </c>
      <c r="BE51" s="345">
        <v>0</v>
      </c>
      <c r="BF51" s="345">
        <v>0</v>
      </c>
      <c r="BG51" s="345">
        <v>0</v>
      </c>
      <c r="BH51" s="345">
        <v>0</v>
      </c>
      <c r="BI51" s="345">
        <v>0</v>
      </c>
      <c r="BJ51" s="345">
        <v>0</v>
      </c>
      <c r="BK51" s="345">
        <v>0</v>
      </c>
      <c r="BL51" s="345">
        <v>0</v>
      </c>
      <c r="BM51" s="345">
        <v>0</v>
      </c>
      <c r="BN51" s="345">
        <v>0</v>
      </c>
      <c r="BO51" s="345">
        <v>0</v>
      </c>
      <c r="BP51" s="345">
        <v>0</v>
      </c>
      <c r="BQ51" s="345">
        <v>0</v>
      </c>
      <c r="BR51" s="345">
        <v>0</v>
      </c>
      <c r="BS51" s="345">
        <v>0</v>
      </c>
      <c r="BT51" s="345">
        <v>0</v>
      </c>
      <c r="BU51" s="345">
        <v>0</v>
      </c>
      <c r="BV51" s="345">
        <v>0</v>
      </c>
      <c r="BW51" s="345">
        <v>0</v>
      </c>
      <c r="BX51" s="345">
        <v>0</v>
      </c>
      <c r="BY51" s="345">
        <v>0</v>
      </c>
      <c r="BZ51" s="345">
        <v>0</v>
      </c>
      <c r="CA51" s="345">
        <v>0</v>
      </c>
      <c r="CB51" s="345">
        <v>0</v>
      </c>
      <c r="CC51" s="345">
        <v>0</v>
      </c>
      <c r="CD51" s="345">
        <v>0</v>
      </c>
      <c r="CE51" s="345">
        <v>0</v>
      </c>
      <c r="CF51" s="345">
        <v>0</v>
      </c>
      <c r="CG51" s="345">
        <v>0</v>
      </c>
      <c r="CH51" s="230"/>
    </row>
    <row r="52" spans="1:86" s="312" customFormat="1" ht="31.5">
      <c r="A52" s="323" t="s">
        <v>564</v>
      </c>
      <c r="B52" s="324" t="s">
        <v>944</v>
      </c>
      <c r="C52" s="325" t="s">
        <v>914</v>
      </c>
      <c r="D52" s="344">
        <v>0</v>
      </c>
      <c r="E52" s="344">
        <v>0</v>
      </c>
      <c r="F52" s="325">
        <v>0</v>
      </c>
      <c r="G52" s="344">
        <v>0</v>
      </c>
      <c r="H52" s="344">
        <v>0</v>
      </c>
      <c r="I52" s="344">
        <v>0</v>
      </c>
      <c r="J52" s="344">
        <v>0</v>
      </c>
      <c r="K52" s="344">
        <v>0</v>
      </c>
      <c r="L52" s="344">
        <v>0</v>
      </c>
      <c r="M52" s="344">
        <v>0</v>
      </c>
      <c r="N52" s="344">
        <v>0</v>
      </c>
      <c r="O52" s="344">
        <v>0</v>
      </c>
      <c r="P52" s="344">
        <v>0</v>
      </c>
      <c r="Q52" s="344">
        <v>0</v>
      </c>
      <c r="R52" s="344">
        <v>0</v>
      </c>
      <c r="S52" s="344">
        <v>0</v>
      </c>
      <c r="T52" s="344">
        <v>0</v>
      </c>
      <c r="U52" s="344">
        <v>0</v>
      </c>
      <c r="V52" s="344">
        <v>0</v>
      </c>
      <c r="W52" s="344">
        <v>0</v>
      </c>
      <c r="X52" s="344">
        <v>0</v>
      </c>
      <c r="Y52" s="344">
        <v>0</v>
      </c>
      <c r="Z52" s="344">
        <v>0</v>
      </c>
      <c r="AA52" s="344">
        <v>0</v>
      </c>
      <c r="AB52" s="344">
        <v>0</v>
      </c>
      <c r="AC52" s="344">
        <v>0</v>
      </c>
      <c r="AD52" s="344">
        <v>0</v>
      </c>
      <c r="AE52" s="344">
        <v>0</v>
      </c>
      <c r="AF52" s="344">
        <v>0</v>
      </c>
      <c r="AG52" s="344">
        <v>0</v>
      </c>
      <c r="AH52" s="344">
        <v>0</v>
      </c>
      <c r="AI52" s="344">
        <v>0</v>
      </c>
      <c r="AJ52" s="344">
        <v>0</v>
      </c>
      <c r="AK52" s="344">
        <v>0</v>
      </c>
      <c r="AL52" s="344">
        <v>0</v>
      </c>
      <c r="AM52" s="344">
        <v>0</v>
      </c>
      <c r="AN52" s="344">
        <v>0</v>
      </c>
      <c r="AO52" s="344">
        <v>0</v>
      </c>
      <c r="AP52" s="344">
        <v>0</v>
      </c>
      <c r="AQ52" s="344">
        <v>0</v>
      </c>
      <c r="AR52" s="344">
        <v>0</v>
      </c>
      <c r="AS52" s="344">
        <v>0</v>
      </c>
      <c r="AT52" s="344">
        <v>0</v>
      </c>
      <c r="AU52" s="344">
        <v>0</v>
      </c>
      <c r="AV52" s="344">
        <v>0</v>
      </c>
      <c r="AW52" s="344">
        <v>0</v>
      </c>
      <c r="AX52" s="344">
        <v>0</v>
      </c>
      <c r="AY52" s="344">
        <v>0</v>
      </c>
      <c r="AZ52" s="344">
        <v>0</v>
      </c>
      <c r="BA52" s="344">
        <v>0</v>
      </c>
      <c r="BB52" s="344">
        <v>0</v>
      </c>
      <c r="BC52" s="344">
        <v>0</v>
      </c>
      <c r="BD52" s="344">
        <v>0</v>
      </c>
      <c r="BE52" s="344">
        <v>0</v>
      </c>
      <c r="BF52" s="344">
        <v>0</v>
      </c>
      <c r="BG52" s="344">
        <v>0</v>
      </c>
      <c r="BH52" s="344">
        <v>0</v>
      </c>
      <c r="BI52" s="344">
        <v>0</v>
      </c>
      <c r="BJ52" s="344">
        <v>0</v>
      </c>
      <c r="BK52" s="344">
        <v>0</v>
      </c>
      <c r="BL52" s="344">
        <v>0</v>
      </c>
      <c r="BM52" s="344">
        <v>0</v>
      </c>
      <c r="BN52" s="344">
        <v>0</v>
      </c>
      <c r="BO52" s="344">
        <v>0</v>
      </c>
      <c r="BP52" s="344">
        <v>0</v>
      </c>
      <c r="BQ52" s="344">
        <v>0</v>
      </c>
      <c r="BR52" s="344">
        <v>0</v>
      </c>
      <c r="BS52" s="344">
        <v>0</v>
      </c>
      <c r="BT52" s="344">
        <v>0</v>
      </c>
      <c r="BU52" s="344">
        <v>0</v>
      </c>
      <c r="BV52" s="344">
        <v>0</v>
      </c>
      <c r="BW52" s="344">
        <v>0</v>
      </c>
      <c r="BX52" s="344">
        <v>0</v>
      </c>
      <c r="BY52" s="344">
        <v>0</v>
      </c>
      <c r="BZ52" s="344">
        <v>0</v>
      </c>
      <c r="CA52" s="344">
        <v>0</v>
      </c>
      <c r="CB52" s="344">
        <v>0</v>
      </c>
      <c r="CC52" s="344">
        <v>0</v>
      </c>
      <c r="CD52" s="344">
        <v>0</v>
      </c>
      <c r="CE52" s="344">
        <v>0</v>
      </c>
      <c r="CF52" s="344">
        <v>0</v>
      </c>
      <c r="CG52" s="344">
        <v>0</v>
      </c>
      <c r="CH52" s="230"/>
    </row>
    <row r="53" spans="1:86" s="312" customFormat="1" ht="31.5">
      <c r="A53" s="323" t="s">
        <v>565</v>
      </c>
      <c r="B53" s="324" t="s">
        <v>945</v>
      </c>
      <c r="C53" s="325" t="s">
        <v>914</v>
      </c>
      <c r="D53" s="344">
        <v>0</v>
      </c>
      <c r="E53" s="344">
        <v>0</v>
      </c>
      <c r="F53" s="325">
        <v>0</v>
      </c>
      <c r="G53" s="344">
        <v>0</v>
      </c>
      <c r="H53" s="344">
        <v>0</v>
      </c>
      <c r="I53" s="344">
        <v>0</v>
      </c>
      <c r="J53" s="344">
        <v>0</v>
      </c>
      <c r="K53" s="344">
        <v>0</v>
      </c>
      <c r="L53" s="344">
        <v>0</v>
      </c>
      <c r="M53" s="344">
        <v>0</v>
      </c>
      <c r="N53" s="344">
        <v>0</v>
      </c>
      <c r="O53" s="344">
        <v>0</v>
      </c>
      <c r="P53" s="344">
        <v>0</v>
      </c>
      <c r="Q53" s="344">
        <v>0</v>
      </c>
      <c r="R53" s="344">
        <v>0</v>
      </c>
      <c r="S53" s="344">
        <v>0</v>
      </c>
      <c r="T53" s="344">
        <v>0</v>
      </c>
      <c r="U53" s="344">
        <v>0</v>
      </c>
      <c r="V53" s="344">
        <v>0</v>
      </c>
      <c r="W53" s="344">
        <v>0</v>
      </c>
      <c r="X53" s="344">
        <v>0</v>
      </c>
      <c r="Y53" s="344">
        <v>0</v>
      </c>
      <c r="Z53" s="344">
        <v>0</v>
      </c>
      <c r="AA53" s="344">
        <v>0</v>
      </c>
      <c r="AB53" s="344">
        <v>0</v>
      </c>
      <c r="AC53" s="344">
        <v>0</v>
      </c>
      <c r="AD53" s="344">
        <v>0</v>
      </c>
      <c r="AE53" s="344">
        <v>0</v>
      </c>
      <c r="AF53" s="344">
        <v>0</v>
      </c>
      <c r="AG53" s="344">
        <v>0</v>
      </c>
      <c r="AH53" s="344">
        <v>0</v>
      </c>
      <c r="AI53" s="344">
        <v>0</v>
      </c>
      <c r="AJ53" s="344">
        <v>0</v>
      </c>
      <c r="AK53" s="344">
        <v>0</v>
      </c>
      <c r="AL53" s="344">
        <v>0</v>
      </c>
      <c r="AM53" s="344">
        <v>0</v>
      </c>
      <c r="AN53" s="344">
        <v>0</v>
      </c>
      <c r="AO53" s="344">
        <v>0</v>
      </c>
      <c r="AP53" s="344">
        <v>0</v>
      </c>
      <c r="AQ53" s="344">
        <v>0</v>
      </c>
      <c r="AR53" s="344">
        <v>0</v>
      </c>
      <c r="AS53" s="344">
        <v>0</v>
      </c>
      <c r="AT53" s="344">
        <v>0</v>
      </c>
      <c r="AU53" s="344">
        <v>0</v>
      </c>
      <c r="AV53" s="344">
        <v>0</v>
      </c>
      <c r="AW53" s="344">
        <v>0</v>
      </c>
      <c r="AX53" s="344">
        <v>0</v>
      </c>
      <c r="AY53" s="344">
        <v>0</v>
      </c>
      <c r="AZ53" s="344">
        <v>0</v>
      </c>
      <c r="BA53" s="344">
        <v>0</v>
      </c>
      <c r="BB53" s="344">
        <v>0</v>
      </c>
      <c r="BC53" s="344">
        <v>0</v>
      </c>
      <c r="BD53" s="344">
        <v>0</v>
      </c>
      <c r="BE53" s="344">
        <v>0</v>
      </c>
      <c r="BF53" s="344">
        <v>0</v>
      </c>
      <c r="BG53" s="344">
        <v>0</v>
      </c>
      <c r="BH53" s="344">
        <v>0</v>
      </c>
      <c r="BI53" s="344">
        <v>0</v>
      </c>
      <c r="BJ53" s="344">
        <v>0</v>
      </c>
      <c r="BK53" s="344">
        <v>0</v>
      </c>
      <c r="BL53" s="344">
        <v>0</v>
      </c>
      <c r="BM53" s="344">
        <v>0</v>
      </c>
      <c r="BN53" s="344">
        <v>0</v>
      </c>
      <c r="BO53" s="344">
        <v>0</v>
      </c>
      <c r="BP53" s="344">
        <v>0</v>
      </c>
      <c r="BQ53" s="344">
        <v>0</v>
      </c>
      <c r="BR53" s="344">
        <v>0</v>
      </c>
      <c r="BS53" s="344">
        <v>0</v>
      </c>
      <c r="BT53" s="344">
        <v>0</v>
      </c>
      <c r="BU53" s="344">
        <v>0</v>
      </c>
      <c r="BV53" s="344">
        <v>0</v>
      </c>
      <c r="BW53" s="344">
        <v>0</v>
      </c>
      <c r="BX53" s="344">
        <v>0</v>
      </c>
      <c r="BY53" s="344">
        <v>0</v>
      </c>
      <c r="BZ53" s="344">
        <v>0</v>
      </c>
      <c r="CA53" s="344">
        <v>0</v>
      </c>
      <c r="CB53" s="344">
        <v>0</v>
      </c>
      <c r="CC53" s="344">
        <v>0</v>
      </c>
      <c r="CD53" s="344">
        <v>0</v>
      </c>
      <c r="CE53" s="344">
        <v>0</v>
      </c>
      <c r="CF53" s="344">
        <v>0</v>
      </c>
      <c r="CG53" s="344">
        <v>0</v>
      </c>
      <c r="CH53" s="230"/>
    </row>
    <row r="54" spans="1:86" s="312" customFormat="1" ht="31.5">
      <c r="A54" s="323" t="s">
        <v>566</v>
      </c>
      <c r="B54" s="324" t="s">
        <v>946</v>
      </c>
      <c r="C54" s="325" t="s">
        <v>914</v>
      </c>
      <c r="D54" s="344">
        <v>0</v>
      </c>
      <c r="E54" s="344">
        <v>0</v>
      </c>
      <c r="F54" s="325">
        <v>0</v>
      </c>
      <c r="G54" s="344">
        <v>0</v>
      </c>
      <c r="H54" s="344">
        <v>0</v>
      </c>
      <c r="I54" s="344">
        <v>0</v>
      </c>
      <c r="J54" s="344">
        <v>0</v>
      </c>
      <c r="K54" s="344">
        <v>0</v>
      </c>
      <c r="L54" s="344">
        <v>0</v>
      </c>
      <c r="M54" s="344">
        <v>0</v>
      </c>
      <c r="N54" s="344">
        <v>0</v>
      </c>
      <c r="O54" s="344">
        <v>0</v>
      </c>
      <c r="P54" s="344">
        <v>0</v>
      </c>
      <c r="Q54" s="344">
        <v>0</v>
      </c>
      <c r="R54" s="344">
        <v>0</v>
      </c>
      <c r="S54" s="344">
        <v>0</v>
      </c>
      <c r="T54" s="344">
        <v>0</v>
      </c>
      <c r="U54" s="344">
        <v>0</v>
      </c>
      <c r="V54" s="344">
        <v>0</v>
      </c>
      <c r="W54" s="344">
        <v>0</v>
      </c>
      <c r="X54" s="344">
        <v>0</v>
      </c>
      <c r="Y54" s="344">
        <v>0</v>
      </c>
      <c r="Z54" s="344">
        <v>0</v>
      </c>
      <c r="AA54" s="344">
        <v>0</v>
      </c>
      <c r="AB54" s="344">
        <v>0</v>
      </c>
      <c r="AC54" s="344">
        <v>0</v>
      </c>
      <c r="AD54" s="344">
        <v>0</v>
      </c>
      <c r="AE54" s="344">
        <v>0</v>
      </c>
      <c r="AF54" s="344">
        <v>0</v>
      </c>
      <c r="AG54" s="344">
        <v>0</v>
      </c>
      <c r="AH54" s="344">
        <v>0</v>
      </c>
      <c r="AI54" s="344">
        <v>0</v>
      </c>
      <c r="AJ54" s="344">
        <v>0</v>
      </c>
      <c r="AK54" s="344">
        <v>0</v>
      </c>
      <c r="AL54" s="344">
        <v>0</v>
      </c>
      <c r="AM54" s="344">
        <v>0</v>
      </c>
      <c r="AN54" s="344">
        <v>0</v>
      </c>
      <c r="AO54" s="344">
        <v>0</v>
      </c>
      <c r="AP54" s="344">
        <v>0</v>
      </c>
      <c r="AQ54" s="344">
        <v>0</v>
      </c>
      <c r="AR54" s="344">
        <v>0</v>
      </c>
      <c r="AS54" s="344">
        <v>0</v>
      </c>
      <c r="AT54" s="344">
        <v>0</v>
      </c>
      <c r="AU54" s="344">
        <v>0</v>
      </c>
      <c r="AV54" s="344">
        <v>0</v>
      </c>
      <c r="AW54" s="344">
        <v>0</v>
      </c>
      <c r="AX54" s="344">
        <v>0</v>
      </c>
      <c r="AY54" s="344">
        <v>0</v>
      </c>
      <c r="AZ54" s="344">
        <v>0</v>
      </c>
      <c r="BA54" s="344">
        <v>0</v>
      </c>
      <c r="BB54" s="344">
        <v>0</v>
      </c>
      <c r="BC54" s="344">
        <v>0</v>
      </c>
      <c r="BD54" s="344">
        <v>0</v>
      </c>
      <c r="BE54" s="344">
        <v>0</v>
      </c>
      <c r="BF54" s="344">
        <v>0</v>
      </c>
      <c r="BG54" s="344">
        <v>0</v>
      </c>
      <c r="BH54" s="344">
        <v>0</v>
      </c>
      <c r="BI54" s="344">
        <v>0</v>
      </c>
      <c r="BJ54" s="344">
        <v>0</v>
      </c>
      <c r="BK54" s="344">
        <v>0</v>
      </c>
      <c r="BL54" s="344">
        <v>0</v>
      </c>
      <c r="BM54" s="344">
        <v>0</v>
      </c>
      <c r="BN54" s="344">
        <v>0</v>
      </c>
      <c r="BO54" s="344">
        <v>0</v>
      </c>
      <c r="BP54" s="344">
        <v>0</v>
      </c>
      <c r="BQ54" s="344">
        <v>0</v>
      </c>
      <c r="BR54" s="344">
        <v>0</v>
      </c>
      <c r="BS54" s="344">
        <v>0</v>
      </c>
      <c r="BT54" s="344">
        <v>0</v>
      </c>
      <c r="BU54" s="344">
        <v>0</v>
      </c>
      <c r="BV54" s="344">
        <v>0</v>
      </c>
      <c r="BW54" s="344">
        <v>0</v>
      </c>
      <c r="BX54" s="344">
        <v>0</v>
      </c>
      <c r="BY54" s="344">
        <v>0</v>
      </c>
      <c r="BZ54" s="344">
        <v>0</v>
      </c>
      <c r="CA54" s="344">
        <v>0</v>
      </c>
      <c r="CB54" s="344">
        <v>0</v>
      </c>
      <c r="CC54" s="344">
        <v>0</v>
      </c>
      <c r="CD54" s="344">
        <v>0</v>
      </c>
      <c r="CE54" s="344">
        <v>0</v>
      </c>
      <c r="CF54" s="344">
        <v>0</v>
      </c>
      <c r="CG54" s="344">
        <v>0</v>
      </c>
      <c r="CH54" s="230"/>
    </row>
    <row r="55" spans="1:86" s="312" customFormat="1" ht="31.5">
      <c r="A55" s="323" t="s">
        <v>567</v>
      </c>
      <c r="B55" s="324" t="s">
        <v>684</v>
      </c>
      <c r="C55" s="325" t="s">
        <v>914</v>
      </c>
      <c r="D55" s="344">
        <v>0</v>
      </c>
      <c r="E55" s="344">
        <v>0</v>
      </c>
      <c r="F55" s="325">
        <v>0</v>
      </c>
      <c r="G55" s="344">
        <v>0</v>
      </c>
      <c r="H55" s="344">
        <v>0</v>
      </c>
      <c r="I55" s="344">
        <v>0</v>
      </c>
      <c r="J55" s="344">
        <v>0</v>
      </c>
      <c r="K55" s="344">
        <v>0</v>
      </c>
      <c r="L55" s="344">
        <v>0</v>
      </c>
      <c r="M55" s="344">
        <v>0</v>
      </c>
      <c r="N55" s="344">
        <v>0</v>
      </c>
      <c r="O55" s="344">
        <v>0</v>
      </c>
      <c r="P55" s="344">
        <v>0</v>
      </c>
      <c r="Q55" s="344">
        <v>0</v>
      </c>
      <c r="R55" s="344">
        <v>0</v>
      </c>
      <c r="S55" s="344">
        <v>0</v>
      </c>
      <c r="T55" s="344">
        <v>0</v>
      </c>
      <c r="U55" s="344">
        <v>0</v>
      </c>
      <c r="V55" s="344">
        <v>0</v>
      </c>
      <c r="W55" s="344">
        <v>0</v>
      </c>
      <c r="X55" s="344">
        <v>0</v>
      </c>
      <c r="Y55" s="344">
        <v>0</v>
      </c>
      <c r="Z55" s="344">
        <v>0</v>
      </c>
      <c r="AA55" s="344">
        <v>0</v>
      </c>
      <c r="AB55" s="344">
        <v>0</v>
      </c>
      <c r="AC55" s="344">
        <v>0</v>
      </c>
      <c r="AD55" s="344">
        <v>0</v>
      </c>
      <c r="AE55" s="344">
        <v>0</v>
      </c>
      <c r="AF55" s="344">
        <v>0</v>
      </c>
      <c r="AG55" s="344">
        <v>0</v>
      </c>
      <c r="AH55" s="344">
        <v>0</v>
      </c>
      <c r="AI55" s="344">
        <v>0</v>
      </c>
      <c r="AJ55" s="344">
        <v>0</v>
      </c>
      <c r="AK55" s="344">
        <v>0</v>
      </c>
      <c r="AL55" s="344">
        <v>0</v>
      </c>
      <c r="AM55" s="344">
        <v>0</v>
      </c>
      <c r="AN55" s="344">
        <v>0</v>
      </c>
      <c r="AO55" s="344">
        <v>0</v>
      </c>
      <c r="AP55" s="344">
        <v>0</v>
      </c>
      <c r="AQ55" s="344">
        <v>0</v>
      </c>
      <c r="AR55" s="344">
        <v>0</v>
      </c>
      <c r="AS55" s="344">
        <v>0</v>
      </c>
      <c r="AT55" s="344">
        <v>0</v>
      </c>
      <c r="AU55" s="344">
        <v>0</v>
      </c>
      <c r="AV55" s="344">
        <v>0</v>
      </c>
      <c r="AW55" s="344">
        <v>0</v>
      </c>
      <c r="AX55" s="344">
        <v>0</v>
      </c>
      <c r="AY55" s="344">
        <v>0</v>
      </c>
      <c r="AZ55" s="344">
        <v>0</v>
      </c>
      <c r="BA55" s="344">
        <v>0</v>
      </c>
      <c r="BB55" s="344">
        <v>0</v>
      </c>
      <c r="BC55" s="344">
        <v>0</v>
      </c>
      <c r="BD55" s="344">
        <v>0</v>
      </c>
      <c r="BE55" s="344">
        <v>0</v>
      </c>
      <c r="BF55" s="344">
        <v>0</v>
      </c>
      <c r="BG55" s="344">
        <v>0</v>
      </c>
      <c r="BH55" s="344">
        <v>0</v>
      </c>
      <c r="BI55" s="344">
        <v>0</v>
      </c>
      <c r="BJ55" s="344">
        <v>0</v>
      </c>
      <c r="BK55" s="344">
        <v>0</v>
      </c>
      <c r="BL55" s="344">
        <v>0</v>
      </c>
      <c r="BM55" s="344">
        <v>0</v>
      </c>
      <c r="BN55" s="344">
        <v>0</v>
      </c>
      <c r="BO55" s="344">
        <v>0</v>
      </c>
      <c r="BP55" s="344">
        <v>0</v>
      </c>
      <c r="BQ55" s="344">
        <v>0</v>
      </c>
      <c r="BR55" s="344">
        <v>0</v>
      </c>
      <c r="BS55" s="344">
        <v>0</v>
      </c>
      <c r="BT55" s="344">
        <v>0</v>
      </c>
      <c r="BU55" s="344">
        <v>0</v>
      </c>
      <c r="BV55" s="344">
        <v>0</v>
      </c>
      <c r="BW55" s="344">
        <v>0</v>
      </c>
      <c r="BX55" s="344">
        <v>0</v>
      </c>
      <c r="BY55" s="344">
        <v>0</v>
      </c>
      <c r="BZ55" s="344">
        <v>0</v>
      </c>
      <c r="CA55" s="344">
        <v>0</v>
      </c>
      <c r="CB55" s="344">
        <v>0</v>
      </c>
      <c r="CC55" s="344">
        <v>0</v>
      </c>
      <c r="CD55" s="344">
        <v>0</v>
      </c>
      <c r="CE55" s="344">
        <v>0</v>
      </c>
      <c r="CF55" s="344">
        <v>0</v>
      </c>
      <c r="CG55" s="344">
        <v>0</v>
      </c>
      <c r="CH55" s="230"/>
    </row>
    <row r="56" spans="1:86" s="312" customFormat="1" ht="47.25">
      <c r="A56" s="323" t="s">
        <v>947</v>
      </c>
      <c r="B56" s="324" t="s">
        <v>948</v>
      </c>
      <c r="C56" s="325" t="s">
        <v>914</v>
      </c>
      <c r="D56" s="344">
        <v>0</v>
      </c>
      <c r="E56" s="344">
        <v>0</v>
      </c>
      <c r="F56" s="325">
        <v>0</v>
      </c>
      <c r="G56" s="344">
        <v>0</v>
      </c>
      <c r="H56" s="344">
        <v>0</v>
      </c>
      <c r="I56" s="344">
        <v>0</v>
      </c>
      <c r="J56" s="344">
        <v>0</v>
      </c>
      <c r="K56" s="344">
        <v>0</v>
      </c>
      <c r="L56" s="344">
        <v>0</v>
      </c>
      <c r="M56" s="344">
        <v>0</v>
      </c>
      <c r="N56" s="344">
        <v>0</v>
      </c>
      <c r="O56" s="344">
        <v>0</v>
      </c>
      <c r="P56" s="344">
        <v>0</v>
      </c>
      <c r="Q56" s="344">
        <v>0</v>
      </c>
      <c r="R56" s="344">
        <v>0</v>
      </c>
      <c r="S56" s="344">
        <v>0</v>
      </c>
      <c r="T56" s="344">
        <v>0</v>
      </c>
      <c r="U56" s="344">
        <v>0</v>
      </c>
      <c r="V56" s="344">
        <v>0</v>
      </c>
      <c r="W56" s="344">
        <v>0</v>
      </c>
      <c r="X56" s="344">
        <v>0</v>
      </c>
      <c r="Y56" s="344">
        <v>0</v>
      </c>
      <c r="Z56" s="344">
        <v>0</v>
      </c>
      <c r="AA56" s="344">
        <v>0</v>
      </c>
      <c r="AB56" s="344">
        <v>0</v>
      </c>
      <c r="AC56" s="344">
        <v>0</v>
      </c>
      <c r="AD56" s="344">
        <v>0</v>
      </c>
      <c r="AE56" s="344">
        <v>0</v>
      </c>
      <c r="AF56" s="344">
        <v>0</v>
      </c>
      <c r="AG56" s="344">
        <v>0</v>
      </c>
      <c r="AH56" s="344">
        <v>0</v>
      </c>
      <c r="AI56" s="344">
        <v>0</v>
      </c>
      <c r="AJ56" s="344">
        <v>0</v>
      </c>
      <c r="AK56" s="344">
        <v>0</v>
      </c>
      <c r="AL56" s="344">
        <v>0</v>
      </c>
      <c r="AM56" s="344">
        <v>0</v>
      </c>
      <c r="AN56" s="344">
        <v>0</v>
      </c>
      <c r="AO56" s="344">
        <v>0</v>
      </c>
      <c r="AP56" s="344">
        <v>0</v>
      </c>
      <c r="AQ56" s="344">
        <v>0</v>
      </c>
      <c r="AR56" s="344">
        <v>0</v>
      </c>
      <c r="AS56" s="344">
        <v>0</v>
      </c>
      <c r="AT56" s="344">
        <v>0</v>
      </c>
      <c r="AU56" s="344">
        <v>0</v>
      </c>
      <c r="AV56" s="344">
        <v>0</v>
      </c>
      <c r="AW56" s="344">
        <v>0</v>
      </c>
      <c r="AX56" s="344">
        <v>0</v>
      </c>
      <c r="AY56" s="344">
        <v>0</v>
      </c>
      <c r="AZ56" s="344">
        <v>0</v>
      </c>
      <c r="BA56" s="344">
        <v>0</v>
      </c>
      <c r="BB56" s="344">
        <v>0</v>
      </c>
      <c r="BC56" s="344">
        <v>0</v>
      </c>
      <c r="BD56" s="344">
        <v>0</v>
      </c>
      <c r="BE56" s="344">
        <v>0</v>
      </c>
      <c r="BF56" s="344">
        <v>0</v>
      </c>
      <c r="BG56" s="344">
        <v>0</v>
      </c>
      <c r="BH56" s="344">
        <v>0</v>
      </c>
      <c r="BI56" s="344">
        <v>0</v>
      </c>
      <c r="BJ56" s="344">
        <v>0</v>
      </c>
      <c r="BK56" s="344">
        <v>0</v>
      </c>
      <c r="BL56" s="344">
        <v>0</v>
      </c>
      <c r="BM56" s="344">
        <v>0</v>
      </c>
      <c r="BN56" s="344">
        <v>0</v>
      </c>
      <c r="BO56" s="344">
        <v>0</v>
      </c>
      <c r="BP56" s="344">
        <v>0</v>
      </c>
      <c r="BQ56" s="344">
        <v>0</v>
      </c>
      <c r="BR56" s="344">
        <v>0</v>
      </c>
      <c r="BS56" s="344">
        <v>0</v>
      </c>
      <c r="BT56" s="344">
        <v>0</v>
      </c>
      <c r="BU56" s="344">
        <v>0</v>
      </c>
      <c r="BV56" s="344">
        <v>0</v>
      </c>
      <c r="BW56" s="344">
        <v>0</v>
      </c>
      <c r="BX56" s="344">
        <v>0</v>
      </c>
      <c r="BY56" s="344">
        <v>0</v>
      </c>
      <c r="BZ56" s="344">
        <v>0</v>
      </c>
      <c r="CA56" s="344">
        <v>0</v>
      </c>
      <c r="CB56" s="344">
        <v>0</v>
      </c>
      <c r="CC56" s="344">
        <v>0</v>
      </c>
      <c r="CD56" s="344">
        <v>0</v>
      </c>
      <c r="CE56" s="344">
        <v>0</v>
      </c>
      <c r="CF56" s="344">
        <v>0</v>
      </c>
      <c r="CG56" s="344">
        <v>0</v>
      </c>
      <c r="CH56" s="230"/>
    </row>
    <row r="57" spans="1:86" s="312" customFormat="1" ht="47.25">
      <c r="A57" s="323" t="s">
        <v>949</v>
      </c>
      <c r="B57" s="324" t="s">
        <v>950</v>
      </c>
      <c r="C57" s="325" t="s">
        <v>914</v>
      </c>
      <c r="D57" s="344">
        <v>0</v>
      </c>
      <c r="E57" s="344">
        <v>0</v>
      </c>
      <c r="F57" s="325">
        <v>0</v>
      </c>
      <c r="G57" s="344">
        <v>0</v>
      </c>
      <c r="H57" s="344">
        <v>0</v>
      </c>
      <c r="I57" s="344">
        <v>0</v>
      </c>
      <c r="J57" s="344">
        <v>0</v>
      </c>
      <c r="K57" s="344">
        <v>0</v>
      </c>
      <c r="L57" s="344">
        <v>0</v>
      </c>
      <c r="M57" s="344">
        <v>0</v>
      </c>
      <c r="N57" s="344">
        <v>0</v>
      </c>
      <c r="O57" s="344">
        <v>0</v>
      </c>
      <c r="P57" s="344">
        <v>0</v>
      </c>
      <c r="Q57" s="344">
        <v>0</v>
      </c>
      <c r="R57" s="344">
        <v>0</v>
      </c>
      <c r="S57" s="344">
        <v>0</v>
      </c>
      <c r="T57" s="344">
        <v>0</v>
      </c>
      <c r="U57" s="344">
        <v>0</v>
      </c>
      <c r="V57" s="344">
        <v>0</v>
      </c>
      <c r="W57" s="344">
        <v>0</v>
      </c>
      <c r="X57" s="344">
        <v>0</v>
      </c>
      <c r="Y57" s="344">
        <v>0</v>
      </c>
      <c r="Z57" s="344">
        <v>0</v>
      </c>
      <c r="AA57" s="344">
        <v>0</v>
      </c>
      <c r="AB57" s="344">
        <v>0</v>
      </c>
      <c r="AC57" s="344">
        <v>0</v>
      </c>
      <c r="AD57" s="344">
        <v>0</v>
      </c>
      <c r="AE57" s="344">
        <v>0</v>
      </c>
      <c r="AF57" s="344">
        <v>0</v>
      </c>
      <c r="AG57" s="344">
        <v>0</v>
      </c>
      <c r="AH57" s="344">
        <v>0</v>
      </c>
      <c r="AI57" s="344">
        <v>0</v>
      </c>
      <c r="AJ57" s="344">
        <v>0</v>
      </c>
      <c r="AK57" s="344">
        <v>0</v>
      </c>
      <c r="AL57" s="344">
        <v>0</v>
      </c>
      <c r="AM57" s="344">
        <v>0</v>
      </c>
      <c r="AN57" s="344">
        <v>0</v>
      </c>
      <c r="AO57" s="344">
        <v>0</v>
      </c>
      <c r="AP57" s="344">
        <v>0</v>
      </c>
      <c r="AQ57" s="344">
        <v>0</v>
      </c>
      <c r="AR57" s="344">
        <v>0</v>
      </c>
      <c r="AS57" s="344">
        <v>0</v>
      </c>
      <c r="AT57" s="344">
        <v>0</v>
      </c>
      <c r="AU57" s="344">
        <v>0</v>
      </c>
      <c r="AV57" s="344">
        <v>0</v>
      </c>
      <c r="AW57" s="344">
        <v>0</v>
      </c>
      <c r="AX57" s="344">
        <v>0</v>
      </c>
      <c r="AY57" s="344">
        <v>0</v>
      </c>
      <c r="AZ57" s="344">
        <v>0</v>
      </c>
      <c r="BA57" s="344">
        <v>0</v>
      </c>
      <c r="BB57" s="344">
        <v>0</v>
      </c>
      <c r="BC57" s="344">
        <v>0</v>
      </c>
      <c r="BD57" s="344">
        <v>0</v>
      </c>
      <c r="BE57" s="344">
        <v>0</v>
      </c>
      <c r="BF57" s="344">
        <v>0</v>
      </c>
      <c r="BG57" s="344">
        <v>0</v>
      </c>
      <c r="BH57" s="344">
        <v>0</v>
      </c>
      <c r="BI57" s="344">
        <v>0</v>
      </c>
      <c r="BJ57" s="344">
        <v>0</v>
      </c>
      <c r="BK57" s="344">
        <v>0</v>
      </c>
      <c r="BL57" s="344">
        <v>0</v>
      </c>
      <c r="BM57" s="344">
        <v>0</v>
      </c>
      <c r="BN57" s="344">
        <v>0</v>
      </c>
      <c r="BO57" s="344">
        <v>0</v>
      </c>
      <c r="BP57" s="344">
        <v>0</v>
      </c>
      <c r="BQ57" s="344">
        <v>0</v>
      </c>
      <c r="BR57" s="344">
        <v>0</v>
      </c>
      <c r="BS57" s="344">
        <v>0</v>
      </c>
      <c r="BT57" s="344">
        <v>0</v>
      </c>
      <c r="BU57" s="344">
        <v>0</v>
      </c>
      <c r="BV57" s="344">
        <v>0</v>
      </c>
      <c r="BW57" s="344">
        <v>0</v>
      </c>
      <c r="BX57" s="344">
        <v>0</v>
      </c>
      <c r="BY57" s="344">
        <v>0</v>
      </c>
      <c r="BZ57" s="344">
        <v>0</v>
      </c>
      <c r="CA57" s="344">
        <v>0</v>
      </c>
      <c r="CB57" s="344">
        <v>0</v>
      </c>
      <c r="CC57" s="344">
        <v>0</v>
      </c>
      <c r="CD57" s="344">
        <v>0</v>
      </c>
      <c r="CE57" s="344">
        <v>0</v>
      </c>
      <c r="CF57" s="344">
        <v>0</v>
      </c>
      <c r="CG57" s="344">
        <v>0</v>
      </c>
      <c r="CH57" s="230"/>
    </row>
    <row r="58" spans="1:86" s="312" customFormat="1" ht="47.25">
      <c r="A58" s="323" t="s">
        <v>951</v>
      </c>
      <c r="B58" s="324" t="s">
        <v>952</v>
      </c>
      <c r="C58" s="325" t="s">
        <v>914</v>
      </c>
      <c r="D58" s="344">
        <v>0</v>
      </c>
      <c r="E58" s="344">
        <v>0</v>
      </c>
      <c r="F58" s="325">
        <v>0</v>
      </c>
      <c r="G58" s="344">
        <v>0</v>
      </c>
      <c r="H58" s="344">
        <v>0</v>
      </c>
      <c r="I58" s="344">
        <v>0</v>
      </c>
      <c r="J58" s="344">
        <v>0</v>
      </c>
      <c r="K58" s="344">
        <v>0</v>
      </c>
      <c r="L58" s="344">
        <v>0</v>
      </c>
      <c r="M58" s="344">
        <v>0</v>
      </c>
      <c r="N58" s="344">
        <v>0</v>
      </c>
      <c r="O58" s="344">
        <v>0</v>
      </c>
      <c r="P58" s="344">
        <v>0</v>
      </c>
      <c r="Q58" s="344">
        <v>0</v>
      </c>
      <c r="R58" s="344">
        <v>0</v>
      </c>
      <c r="S58" s="344">
        <v>0</v>
      </c>
      <c r="T58" s="344">
        <v>0</v>
      </c>
      <c r="U58" s="344">
        <v>0</v>
      </c>
      <c r="V58" s="344">
        <v>0</v>
      </c>
      <c r="W58" s="344">
        <v>0</v>
      </c>
      <c r="X58" s="344">
        <v>0</v>
      </c>
      <c r="Y58" s="344">
        <v>0</v>
      </c>
      <c r="Z58" s="344">
        <v>0</v>
      </c>
      <c r="AA58" s="344">
        <v>0</v>
      </c>
      <c r="AB58" s="344">
        <v>0</v>
      </c>
      <c r="AC58" s="344">
        <v>0</v>
      </c>
      <c r="AD58" s="344">
        <v>0</v>
      </c>
      <c r="AE58" s="344">
        <v>0</v>
      </c>
      <c r="AF58" s="344">
        <v>0</v>
      </c>
      <c r="AG58" s="344">
        <v>0</v>
      </c>
      <c r="AH58" s="344">
        <v>0</v>
      </c>
      <c r="AI58" s="344">
        <v>0</v>
      </c>
      <c r="AJ58" s="344">
        <v>0</v>
      </c>
      <c r="AK58" s="344">
        <v>0</v>
      </c>
      <c r="AL58" s="344">
        <v>0</v>
      </c>
      <c r="AM58" s="344">
        <v>0</v>
      </c>
      <c r="AN58" s="344">
        <v>0</v>
      </c>
      <c r="AO58" s="344">
        <v>0</v>
      </c>
      <c r="AP58" s="344">
        <v>0</v>
      </c>
      <c r="AQ58" s="344">
        <v>0</v>
      </c>
      <c r="AR58" s="344">
        <v>0</v>
      </c>
      <c r="AS58" s="344">
        <v>0</v>
      </c>
      <c r="AT58" s="344">
        <v>0</v>
      </c>
      <c r="AU58" s="344">
        <v>0</v>
      </c>
      <c r="AV58" s="344">
        <v>0</v>
      </c>
      <c r="AW58" s="344">
        <v>0</v>
      </c>
      <c r="AX58" s="344">
        <v>0</v>
      </c>
      <c r="AY58" s="344">
        <v>0</v>
      </c>
      <c r="AZ58" s="344">
        <v>0</v>
      </c>
      <c r="BA58" s="344">
        <v>0</v>
      </c>
      <c r="BB58" s="344">
        <v>0</v>
      </c>
      <c r="BC58" s="344">
        <v>0</v>
      </c>
      <c r="BD58" s="344">
        <v>0</v>
      </c>
      <c r="BE58" s="344">
        <v>0</v>
      </c>
      <c r="BF58" s="344">
        <v>0</v>
      </c>
      <c r="BG58" s="344">
        <v>0</v>
      </c>
      <c r="BH58" s="344">
        <v>0</v>
      </c>
      <c r="BI58" s="344">
        <v>0</v>
      </c>
      <c r="BJ58" s="344">
        <v>0</v>
      </c>
      <c r="BK58" s="344">
        <v>0</v>
      </c>
      <c r="BL58" s="344">
        <v>0</v>
      </c>
      <c r="BM58" s="344">
        <v>0</v>
      </c>
      <c r="BN58" s="344">
        <v>0</v>
      </c>
      <c r="BO58" s="344">
        <v>0</v>
      </c>
      <c r="BP58" s="344">
        <v>0</v>
      </c>
      <c r="BQ58" s="344">
        <v>0</v>
      </c>
      <c r="BR58" s="344">
        <v>0</v>
      </c>
      <c r="BS58" s="344">
        <v>0</v>
      </c>
      <c r="BT58" s="344">
        <v>0</v>
      </c>
      <c r="BU58" s="344">
        <v>0</v>
      </c>
      <c r="BV58" s="344">
        <v>0</v>
      </c>
      <c r="BW58" s="344">
        <v>0</v>
      </c>
      <c r="BX58" s="344">
        <v>0</v>
      </c>
      <c r="BY58" s="344">
        <v>0</v>
      </c>
      <c r="BZ58" s="344">
        <v>0</v>
      </c>
      <c r="CA58" s="344">
        <v>0</v>
      </c>
      <c r="CB58" s="344">
        <v>0</v>
      </c>
      <c r="CC58" s="344">
        <v>0</v>
      </c>
      <c r="CD58" s="344">
        <v>0</v>
      </c>
      <c r="CE58" s="344">
        <v>0</v>
      </c>
      <c r="CF58" s="344">
        <v>0</v>
      </c>
      <c r="CG58" s="344">
        <v>0</v>
      </c>
      <c r="CH58" s="230"/>
    </row>
    <row r="59" spans="1:86" s="312" customFormat="1" ht="47.25">
      <c r="A59" s="323" t="s">
        <v>953</v>
      </c>
      <c r="B59" s="324" t="s">
        <v>954</v>
      </c>
      <c r="C59" s="325" t="s">
        <v>914</v>
      </c>
      <c r="D59" s="344">
        <v>0</v>
      </c>
      <c r="E59" s="344">
        <v>0</v>
      </c>
      <c r="F59" s="325">
        <v>0</v>
      </c>
      <c r="G59" s="344">
        <v>0</v>
      </c>
      <c r="H59" s="344">
        <v>0</v>
      </c>
      <c r="I59" s="344">
        <v>0</v>
      </c>
      <c r="J59" s="344">
        <v>0</v>
      </c>
      <c r="K59" s="344">
        <v>0</v>
      </c>
      <c r="L59" s="344">
        <v>0</v>
      </c>
      <c r="M59" s="344">
        <v>0</v>
      </c>
      <c r="N59" s="344">
        <v>0</v>
      </c>
      <c r="O59" s="344">
        <v>0</v>
      </c>
      <c r="P59" s="344">
        <v>0</v>
      </c>
      <c r="Q59" s="344">
        <v>0</v>
      </c>
      <c r="R59" s="344">
        <v>0</v>
      </c>
      <c r="S59" s="344">
        <v>0</v>
      </c>
      <c r="T59" s="344">
        <v>0</v>
      </c>
      <c r="U59" s="344">
        <v>0</v>
      </c>
      <c r="V59" s="344">
        <v>0</v>
      </c>
      <c r="W59" s="344">
        <v>0</v>
      </c>
      <c r="X59" s="344">
        <v>0</v>
      </c>
      <c r="Y59" s="344">
        <v>0</v>
      </c>
      <c r="Z59" s="344">
        <v>0</v>
      </c>
      <c r="AA59" s="344">
        <v>0</v>
      </c>
      <c r="AB59" s="344">
        <v>0</v>
      </c>
      <c r="AC59" s="344">
        <v>0</v>
      </c>
      <c r="AD59" s="344">
        <v>0</v>
      </c>
      <c r="AE59" s="344">
        <v>0</v>
      </c>
      <c r="AF59" s="344">
        <v>0</v>
      </c>
      <c r="AG59" s="344">
        <v>0</v>
      </c>
      <c r="AH59" s="344">
        <v>0</v>
      </c>
      <c r="AI59" s="344">
        <v>0</v>
      </c>
      <c r="AJ59" s="344">
        <v>0</v>
      </c>
      <c r="AK59" s="344">
        <v>0</v>
      </c>
      <c r="AL59" s="344">
        <v>0</v>
      </c>
      <c r="AM59" s="344">
        <v>0</v>
      </c>
      <c r="AN59" s="344">
        <v>0</v>
      </c>
      <c r="AO59" s="344">
        <v>0</v>
      </c>
      <c r="AP59" s="344">
        <v>0</v>
      </c>
      <c r="AQ59" s="344">
        <v>0</v>
      </c>
      <c r="AR59" s="344">
        <v>0</v>
      </c>
      <c r="AS59" s="344">
        <v>0</v>
      </c>
      <c r="AT59" s="344">
        <v>0</v>
      </c>
      <c r="AU59" s="344">
        <v>0</v>
      </c>
      <c r="AV59" s="344">
        <v>0</v>
      </c>
      <c r="AW59" s="344">
        <v>0</v>
      </c>
      <c r="AX59" s="344">
        <v>0</v>
      </c>
      <c r="AY59" s="344">
        <v>0</v>
      </c>
      <c r="AZ59" s="344">
        <v>0</v>
      </c>
      <c r="BA59" s="344">
        <v>0</v>
      </c>
      <c r="BB59" s="344">
        <v>0</v>
      </c>
      <c r="BC59" s="344">
        <v>0</v>
      </c>
      <c r="BD59" s="344">
        <v>0</v>
      </c>
      <c r="BE59" s="344">
        <v>0</v>
      </c>
      <c r="BF59" s="344">
        <v>0</v>
      </c>
      <c r="BG59" s="344">
        <v>0</v>
      </c>
      <c r="BH59" s="344">
        <v>0</v>
      </c>
      <c r="BI59" s="344">
        <v>0</v>
      </c>
      <c r="BJ59" s="344">
        <v>0</v>
      </c>
      <c r="BK59" s="344">
        <v>0</v>
      </c>
      <c r="BL59" s="344">
        <v>0</v>
      </c>
      <c r="BM59" s="344">
        <v>0</v>
      </c>
      <c r="BN59" s="344">
        <v>0</v>
      </c>
      <c r="BO59" s="344">
        <v>0</v>
      </c>
      <c r="BP59" s="344">
        <v>0</v>
      </c>
      <c r="BQ59" s="344">
        <v>0</v>
      </c>
      <c r="BR59" s="344">
        <v>0</v>
      </c>
      <c r="BS59" s="344">
        <v>0</v>
      </c>
      <c r="BT59" s="344">
        <v>0</v>
      </c>
      <c r="BU59" s="344">
        <v>0</v>
      </c>
      <c r="BV59" s="344">
        <v>0</v>
      </c>
      <c r="BW59" s="344">
        <v>0</v>
      </c>
      <c r="BX59" s="344">
        <v>0</v>
      </c>
      <c r="BY59" s="344">
        <v>0</v>
      </c>
      <c r="BZ59" s="344">
        <v>0</v>
      </c>
      <c r="CA59" s="344">
        <v>0</v>
      </c>
      <c r="CB59" s="344">
        <v>0</v>
      </c>
      <c r="CC59" s="344">
        <v>0</v>
      </c>
      <c r="CD59" s="344">
        <v>0</v>
      </c>
      <c r="CE59" s="344">
        <v>0</v>
      </c>
      <c r="CF59" s="344">
        <v>0</v>
      </c>
      <c r="CG59" s="344">
        <v>0</v>
      </c>
      <c r="CH59" s="230"/>
    </row>
    <row r="60" spans="1:86" s="312" customFormat="1" ht="47.25">
      <c r="A60" s="320" t="s">
        <v>512</v>
      </c>
      <c r="B60" s="321" t="s">
        <v>955</v>
      </c>
      <c r="C60" s="322" t="s">
        <v>914</v>
      </c>
      <c r="D60" s="345">
        <v>0</v>
      </c>
      <c r="E60" s="345">
        <v>0</v>
      </c>
      <c r="F60" s="322">
        <v>0</v>
      </c>
      <c r="G60" s="345">
        <v>0</v>
      </c>
      <c r="H60" s="345">
        <v>0</v>
      </c>
      <c r="I60" s="345">
        <v>0</v>
      </c>
      <c r="J60" s="345">
        <v>0</v>
      </c>
      <c r="K60" s="345">
        <v>0</v>
      </c>
      <c r="L60" s="345">
        <v>0</v>
      </c>
      <c r="M60" s="345">
        <v>0</v>
      </c>
      <c r="N60" s="345">
        <v>0</v>
      </c>
      <c r="O60" s="345">
        <v>0</v>
      </c>
      <c r="P60" s="345">
        <v>0</v>
      </c>
      <c r="Q60" s="345">
        <v>0</v>
      </c>
      <c r="R60" s="345">
        <v>0</v>
      </c>
      <c r="S60" s="345">
        <v>0</v>
      </c>
      <c r="T60" s="345">
        <v>0</v>
      </c>
      <c r="U60" s="345">
        <v>0</v>
      </c>
      <c r="V60" s="345">
        <v>0</v>
      </c>
      <c r="W60" s="345">
        <v>0</v>
      </c>
      <c r="X60" s="345">
        <v>0</v>
      </c>
      <c r="Y60" s="345">
        <v>0</v>
      </c>
      <c r="Z60" s="345">
        <v>0</v>
      </c>
      <c r="AA60" s="345">
        <v>0</v>
      </c>
      <c r="AB60" s="345">
        <v>0</v>
      </c>
      <c r="AC60" s="345">
        <v>0</v>
      </c>
      <c r="AD60" s="345">
        <v>0</v>
      </c>
      <c r="AE60" s="345">
        <v>0</v>
      </c>
      <c r="AF60" s="345">
        <v>0</v>
      </c>
      <c r="AG60" s="345">
        <v>0</v>
      </c>
      <c r="AH60" s="345">
        <v>0</v>
      </c>
      <c r="AI60" s="345">
        <v>0</v>
      </c>
      <c r="AJ60" s="345">
        <v>0</v>
      </c>
      <c r="AK60" s="345">
        <v>0</v>
      </c>
      <c r="AL60" s="345">
        <v>0</v>
      </c>
      <c r="AM60" s="345">
        <v>0</v>
      </c>
      <c r="AN60" s="345">
        <v>0</v>
      </c>
      <c r="AO60" s="345">
        <v>0</v>
      </c>
      <c r="AP60" s="345">
        <v>0</v>
      </c>
      <c r="AQ60" s="345">
        <v>0</v>
      </c>
      <c r="AR60" s="345">
        <v>0</v>
      </c>
      <c r="AS60" s="345">
        <v>0</v>
      </c>
      <c r="AT60" s="345">
        <v>0</v>
      </c>
      <c r="AU60" s="345">
        <v>0</v>
      </c>
      <c r="AV60" s="345">
        <v>0</v>
      </c>
      <c r="AW60" s="345">
        <v>0</v>
      </c>
      <c r="AX60" s="345">
        <v>0</v>
      </c>
      <c r="AY60" s="345">
        <v>0</v>
      </c>
      <c r="AZ60" s="345">
        <v>0</v>
      </c>
      <c r="BA60" s="345">
        <v>0</v>
      </c>
      <c r="BB60" s="345">
        <v>0</v>
      </c>
      <c r="BC60" s="345">
        <v>0</v>
      </c>
      <c r="BD60" s="345">
        <v>0</v>
      </c>
      <c r="BE60" s="345">
        <v>0</v>
      </c>
      <c r="BF60" s="345">
        <v>0</v>
      </c>
      <c r="BG60" s="345">
        <v>0</v>
      </c>
      <c r="BH60" s="345">
        <v>0</v>
      </c>
      <c r="BI60" s="345">
        <v>0</v>
      </c>
      <c r="BJ60" s="345">
        <v>0</v>
      </c>
      <c r="BK60" s="345">
        <v>0</v>
      </c>
      <c r="BL60" s="345">
        <v>0</v>
      </c>
      <c r="BM60" s="345">
        <v>0</v>
      </c>
      <c r="BN60" s="345">
        <v>0</v>
      </c>
      <c r="BO60" s="345">
        <v>0</v>
      </c>
      <c r="BP60" s="345">
        <v>0</v>
      </c>
      <c r="BQ60" s="345">
        <v>0</v>
      </c>
      <c r="BR60" s="345">
        <v>0</v>
      </c>
      <c r="BS60" s="345">
        <v>0</v>
      </c>
      <c r="BT60" s="345">
        <v>0</v>
      </c>
      <c r="BU60" s="345">
        <v>0</v>
      </c>
      <c r="BV60" s="345">
        <v>0</v>
      </c>
      <c r="BW60" s="345">
        <v>0</v>
      </c>
      <c r="BX60" s="345">
        <v>0</v>
      </c>
      <c r="BY60" s="345">
        <v>0</v>
      </c>
      <c r="BZ60" s="345">
        <v>0</v>
      </c>
      <c r="CA60" s="345">
        <v>0</v>
      </c>
      <c r="CB60" s="345">
        <v>0</v>
      </c>
      <c r="CC60" s="345">
        <v>0</v>
      </c>
      <c r="CD60" s="345">
        <v>0</v>
      </c>
      <c r="CE60" s="345">
        <v>0</v>
      </c>
      <c r="CF60" s="345">
        <v>0</v>
      </c>
      <c r="CG60" s="345">
        <v>0</v>
      </c>
      <c r="CH60" s="230"/>
    </row>
    <row r="61" spans="1:86" s="312" customFormat="1" ht="31.5">
      <c r="A61" s="323" t="s">
        <v>568</v>
      </c>
      <c r="B61" s="324" t="s">
        <v>956</v>
      </c>
      <c r="C61" s="325" t="s">
        <v>914</v>
      </c>
      <c r="D61" s="344">
        <v>0</v>
      </c>
      <c r="E61" s="344">
        <v>0</v>
      </c>
      <c r="F61" s="325">
        <v>0</v>
      </c>
      <c r="G61" s="344">
        <v>0</v>
      </c>
      <c r="H61" s="344">
        <v>0</v>
      </c>
      <c r="I61" s="344">
        <v>0</v>
      </c>
      <c r="J61" s="344">
        <v>0</v>
      </c>
      <c r="K61" s="344">
        <v>0</v>
      </c>
      <c r="L61" s="344">
        <v>0</v>
      </c>
      <c r="M61" s="344">
        <v>0</v>
      </c>
      <c r="N61" s="344">
        <v>0</v>
      </c>
      <c r="O61" s="344">
        <v>0</v>
      </c>
      <c r="P61" s="344">
        <v>0</v>
      </c>
      <c r="Q61" s="344">
        <v>0</v>
      </c>
      <c r="R61" s="344">
        <v>0</v>
      </c>
      <c r="S61" s="344">
        <v>0</v>
      </c>
      <c r="T61" s="344">
        <v>0</v>
      </c>
      <c r="U61" s="344">
        <v>0</v>
      </c>
      <c r="V61" s="344">
        <v>0</v>
      </c>
      <c r="W61" s="344">
        <v>0</v>
      </c>
      <c r="X61" s="344">
        <v>0</v>
      </c>
      <c r="Y61" s="344">
        <v>0</v>
      </c>
      <c r="Z61" s="344">
        <v>0</v>
      </c>
      <c r="AA61" s="344">
        <v>0</v>
      </c>
      <c r="AB61" s="344">
        <v>0</v>
      </c>
      <c r="AC61" s="344">
        <v>0</v>
      </c>
      <c r="AD61" s="344">
        <v>0</v>
      </c>
      <c r="AE61" s="344">
        <v>0</v>
      </c>
      <c r="AF61" s="344">
        <v>0</v>
      </c>
      <c r="AG61" s="344">
        <v>0</v>
      </c>
      <c r="AH61" s="344">
        <v>0</v>
      </c>
      <c r="AI61" s="344">
        <v>0</v>
      </c>
      <c r="AJ61" s="344">
        <v>0</v>
      </c>
      <c r="AK61" s="344">
        <v>0</v>
      </c>
      <c r="AL61" s="344">
        <v>0</v>
      </c>
      <c r="AM61" s="344">
        <v>0</v>
      </c>
      <c r="AN61" s="344">
        <v>0</v>
      </c>
      <c r="AO61" s="344">
        <v>0</v>
      </c>
      <c r="AP61" s="344">
        <v>0</v>
      </c>
      <c r="AQ61" s="344">
        <v>0</v>
      </c>
      <c r="AR61" s="344">
        <v>0</v>
      </c>
      <c r="AS61" s="344">
        <v>0</v>
      </c>
      <c r="AT61" s="344">
        <v>0</v>
      </c>
      <c r="AU61" s="344">
        <v>0</v>
      </c>
      <c r="AV61" s="344">
        <v>0</v>
      </c>
      <c r="AW61" s="344">
        <v>0</v>
      </c>
      <c r="AX61" s="344">
        <v>0</v>
      </c>
      <c r="AY61" s="344">
        <v>0</v>
      </c>
      <c r="AZ61" s="344">
        <v>0</v>
      </c>
      <c r="BA61" s="344">
        <v>0</v>
      </c>
      <c r="BB61" s="344">
        <v>0</v>
      </c>
      <c r="BC61" s="344">
        <v>0</v>
      </c>
      <c r="BD61" s="344">
        <v>0</v>
      </c>
      <c r="BE61" s="344">
        <v>0</v>
      </c>
      <c r="BF61" s="344">
        <v>0</v>
      </c>
      <c r="BG61" s="344">
        <v>0</v>
      </c>
      <c r="BH61" s="344">
        <v>0</v>
      </c>
      <c r="BI61" s="344">
        <v>0</v>
      </c>
      <c r="BJ61" s="344">
        <v>0</v>
      </c>
      <c r="BK61" s="344">
        <v>0</v>
      </c>
      <c r="BL61" s="344">
        <v>0</v>
      </c>
      <c r="BM61" s="344">
        <v>0</v>
      </c>
      <c r="BN61" s="344">
        <v>0</v>
      </c>
      <c r="BO61" s="344">
        <v>0</v>
      </c>
      <c r="BP61" s="344">
        <v>0</v>
      </c>
      <c r="BQ61" s="344">
        <v>0</v>
      </c>
      <c r="BR61" s="344">
        <v>0</v>
      </c>
      <c r="BS61" s="344">
        <v>0</v>
      </c>
      <c r="BT61" s="344">
        <v>0</v>
      </c>
      <c r="BU61" s="344">
        <v>0</v>
      </c>
      <c r="BV61" s="344">
        <v>0</v>
      </c>
      <c r="BW61" s="344">
        <v>0</v>
      </c>
      <c r="BX61" s="344">
        <v>0</v>
      </c>
      <c r="BY61" s="344">
        <v>0</v>
      </c>
      <c r="BZ61" s="344">
        <v>0</v>
      </c>
      <c r="CA61" s="344">
        <v>0</v>
      </c>
      <c r="CB61" s="344">
        <v>0</v>
      </c>
      <c r="CC61" s="344">
        <v>0</v>
      </c>
      <c r="CD61" s="344">
        <v>0</v>
      </c>
      <c r="CE61" s="344">
        <v>0</v>
      </c>
      <c r="CF61" s="344">
        <v>0</v>
      </c>
      <c r="CG61" s="344">
        <v>0</v>
      </c>
      <c r="CH61" s="230"/>
    </row>
    <row r="62" spans="1:86" s="312" customFormat="1" ht="47.25">
      <c r="A62" s="323" t="s">
        <v>569</v>
      </c>
      <c r="B62" s="324" t="s">
        <v>957</v>
      </c>
      <c r="C62" s="325" t="s">
        <v>914</v>
      </c>
      <c r="D62" s="344">
        <v>0</v>
      </c>
      <c r="E62" s="344">
        <v>0</v>
      </c>
      <c r="F62" s="325">
        <v>0</v>
      </c>
      <c r="G62" s="344">
        <v>0</v>
      </c>
      <c r="H62" s="344">
        <v>0</v>
      </c>
      <c r="I62" s="344">
        <v>0</v>
      </c>
      <c r="J62" s="344">
        <v>0</v>
      </c>
      <c r="K62" s="344">
        <v>0</v>
      </c>
      <c r="L62" s="344">
        <v>0</v>
      </c>
      <c r="M62" s="344">
        <v>0</v>
      </c>
      <c r="N62" s="344">
        <v>0</v>
      </c>
      <c r="O62" s="344">
        <v>0</v>
      </c>
      <c r="P62" s="344">
        <v>0</v>
      </c>
      <c r="Q62" s="344">
        <v>0</v>
      </c>
      <c r="R62" s="344">
        <v>0</v>
      </c>
      <c r="S62" s="344">
        <v>0</v>
      </c>
      <c r="T62" s="344">
        <v>0</v>
      </c>
      <c r="U62" s="344">
        <v>0</v>
      </c>
      <c r="V62" s="344">
        <v>0</v>
      </c>
      <c r="W62" s="344">
        <v>0</v>
      </c>
      <c r="X62" s="344">
        <v>0</v>
      </c>
      <c r="Y62" s="344">
        <v>0</v>
      </c>
      <c r="Z62" s="344">
        <v>0</v>
      </c>
      <c r="AA62" s="344">
        <v>0</v>
      </c>
      <c r="AB62" s="344">
        <v>0</v>
      </c>
      <c r="AC62" s="344">
        <v>0</v>
      </c>
      <c r="AD62" s="344">
        <v>0</v>
      </c>
      <c r="AE62" s="344">
        <v>0</v>
      </c>
      <c r="AF62" s="344">
        <v>0</v>
      </c>
      <c r="AG62" s="344">
        <v>0</v>
      </c>
      <c r="AH62" s="344">
        <v>0</v>
      </c>
      <c r="AI62" s="344">
        <v>0</v>
      </c>
      <c r="AJ62" s="344">
        <v>0</v>
      </c>
      <c r="AK62" s="344">
        <v>0</v>
      </c>
      <c r="AL62" s="344">
        <v>0</v>
      </c>
      <c r="AM62" s="344">
        <v>0</v>
      </c>
      <c r="AN62" s="344">
        <v>0</v>
      </c>
      <c r="AO62" s="344">
        <v>0</v>
      </c>
      <c r="AP62" s="344">
        <v>0</v>
      </c>
      <c r="AQ62" s="344">
        <v>0</v>
      </c>
      <c r="AR62" s="344">
        <v>0</v>
      </c>
      <c r="AS62" s="344">
        <v>0</v>
      </c>
      <c r="AT62" s="344">
        <v>0</v>
      </c>
      <c r="AU62" s="344">
        <v>0</v>
      </c>
      <c r="AV62" s="344">
        <v>0</v>
      </c>
      <c r="AW62" s="344">
        <v>0</v>
      </c>
      <c r="AX62" s="344">
        <v>0</v>
      </c>
      <c r="AY62" s="344">
        <v>0</v>
      </c>
      <c r="AZ62" s="344">
        <v>0</v>
      </c>
      <c r="BA62" s="344">
        <v>0</v>
      </c>
      <c r="BB62" s="344">
        <v>0</v>
      </c>
      <c r="BC62" s="344">
        <v>0</v>
      </c>
      <c r="BD62" s="344">
        <v>0</v>
      </c>
      <c r="BE62" s="344">
        <v>0</v>
      </c>
      <c r="BF62" s="344">
        <v>0</v>
      </c>
      <c r="BG62" s="344">
        <v>0</v>
      </c>
      <c r="BH62" s="344">
        <v>0</v>
      </c>
      <c r="BI62" s="344">
        <v>0</v>
      </c>
      <c r="BJ62" s="344">
        <v>0</v>
      </c>
      <c r="BK62" s="344">
        <v>0</v>
      </c>
      <c r="BL62" s="344">
        <v>0</v>
      </c>
      <c r="BM62" s="344">
        <v>0</v>
      </c>
      <c r="BN62" s="344">
        <v>0</v>
      </c>
      <c r="BO62" s="344">
        <v>0</v>
      </c>
      <c r="BP62" s="344">
        <v>0</v>
      </c>
      <c r="BQ62" s="344">
        <v>0</v>
      </c>
      <c r="BR62" s="344">
        <v>0</v>
      </c>
      <c r="BS62" s="344">
        <v>0</v>
      </c>
      <c r="BT62" s="344">
        <v>0</v>
      </c>
      <c r="BU62" s="344">
        <v>0</v>
      </c>
      <c r="BV62" s="344">
        <v>0</v>
      </c>
      <c r="BW62" s="344">
        <v>0</v>
      </c>
      <c r="BX62" s="344">
        <v>0</v>
      </c>
      <c r="BY62" s="344">
        <v>0</v>
      </c>
      <c r="BZ62" s="344">
        <v>0</v>
      </c>
      <c r="CA62" s="344">
        <v>0</v>
      </c>
      <c r="CB62" s="344">
        <v>0</v>
      </c>
      <c r="CC62" s="344">
        <v>0</v>
      </c>
      <c r="CD62" s="344">
        <v>0</v>
      </c>
      <c r="CE62" s="344">
        <v>0</v>
      </c>
      <c r="CF62" s="344">
        <v>0</v>
      </c>
      <c r="CG62" s="344">
        <v>0</v>
      </c>
      <c r="CH62" s="230"/>
    </row>
    <row r="63" spans="1:86" s="312" customFormat="1" ht="63">
      <c r="A63" s="317" t="s">
        <v>958</v>
      </c>
      <c r="B63" s="318" t="s">
        <v>959</v>
      </c>
      <c r="C63" s="319" t="s">
        <v>914</v>
      </c>
      <c r="D63" s="346">
        <v>0</v>
      </c>
      <c r="E63" s="346">
        <v>0</v>
      </c>
      <c r="F63" s="319">
        <v>0</v>
      </c>
      <c r="G63" s="346">
        <v>0</v>
      </c>
      <c r="H63" s="346">
        <v>0</v>
      </c>
      <c r="I63" s="346">
        <v>0</v>
      </c>
      <c r="J63" s="346">
        <v>0</v>
      </c>
      <c r="K63" s="346">
        <v>0</v>
      </c>
      <c r="L63" s="346">
        <v>0</v>
      </c>
      <c r="M63" s="346">
        <v>0</v>
      </c>
      <c r="N63" s="346">
        <v>0</v>
      </c>
      <c r="O63" s="346">
        <v>0</v>
      </c>
      <c r="P63" s="346">
        <v>0</v>
      </c>
      <c r="Q63" s="346">
        <v>0</v>
      </c>
      <c r="R63" s="346">
        <v>0</v>
      </c>
      <c r="S63" s="346">
        <v>0</v>
      </c>
      <c r="T63" s="346">
        <v>0</v>
      </c>
      <c r="U63" s="346">
        <v>0</v>
      </c>
      <c r="V63" s="346">
        <v>0</v>
      </c>
      <c r="W63" s="346">
        <v>0</v>
      </c>
      <c r="X63" s="346">
        <v>0</v>
      </c>
      <c r="Y63" s="346">
        <v>0</v>
      </c>
      <c r="Z63" s="346">
        <v>0</v>
      </c>
      <c r="AA63" s="346">
        <v>0</v>
      </c>
      <c r="AB63" s="346">
        <v>0</v>
      </c>
      <c r="AC63" s="346">
        <v>0</v>
      </c>
      <c r="AD63" s="346">
        <v>0</v>
      </c>
      <c r="AE63" s="346">
        <v>0</v>
      </c>
      <c r="AF63" s="346">
        <v>0</v>
      </c>
      <c r="AG63" s="346">
        <v>0</v>
      </c>
      <c r="AH63" s="346">
        <v>0</v>
      </c>
      <c r="AI63" s="346">
        <v>0</v>
      </c>
      <c r="AJ63" s="346">
        <v>0</v>
      </c>
      <c r="AK63" s="346">
        <v>0</v>
      </c>
      <c r="AL63" s="346">
        <v>0</v>
      </c>
      <c r="AM63" s="346">
        <v>0</v>
      </c>
      <c r="AN63" s="346">
        <v>0</v>
      </c>
      <c r="AO63" s="346">
        <v>0</v>
      </c>
      <c r="AP63" s="346">
        <v>0</v>
      </c>
      <c r="AQ63" s="346">
        <v>0</v>
      </c>
      <c r="AR63" s="346">
        <v>0</v>
      </c>
      <c r="AS63" s="346">
        <v>0</v>
      </c>
      <c r="AT63" s="346">
        <v>0</v>
      </c>
      <c r="AU63" s="346">
        <v>0</v>
      </c>
      <c r="AV63" s="346">
        <v>0</v>
      </c>
      <c r="AW63" s="346">
        <v>0</v>
      </c>
      <c r="AX63" s="346">
        <v>0</v>
      </c>
      <c r="AY63" s="346">
        <v>0</v>
      </c>
      <c r="AZ63" s="346">
        <v>0</v>
      </c>
      <c r="BA63" s="346">
        <v>0</v>
      </c>
      <c r="BB63" s="346">
        <v>0</v>
      </c>
      <c r="BC63" s="346">
        <v>0</v>
      </c>
      <c r="BD63" s="346">
        <v>0</v>
      </c>
      <c r="BE63" s="346">
        <v>0</v>
      </c>
      <c r="BF63" s="346">
        <v>0</v>
      </c>
      <c r="BG63" s="346">
        <v>0</v>
      </c>
      <c r="BH63" s="346">
        <v>0</v>
      </c>
      <c r="BI63" s="346">
        <v>0</v>
      </c>
      <c r="BJ63" s="346">
        <v>0</v>
      </c>
      <c r="BK63" s="346">
        <v>0</v>
      </c>
      <c r="BL63" s="346">
        <v>0</v>
      </c>
      <c r="BM63" s="346">
        <v>0</v>
      </c>
      <c r="BN63" s="346">
        <v>0</v>
      </c>
      <c r="BO63" s="346">
        <v>0</v>
      </c>
      <c r="BP63" s="346">
        <v>0</v>
      </c>
      <c r="BQ63" s="346">
        <v>0</v>
      </c>
      <c r="BR63" s="346">
        <v>0</v>
      </c>
      <c r="BS63" s="346">
        <v>0</v>
      </c>
      <c r="BT63" s="346">
        <v>0</v>
      </c>
      <c r="BU63" s="346">
        <v>0</v>
      </c>
      <c r="BV63" s="346">
        <v>0</v>
      </c>
      <c r="BW63" s="346">
        <v>0</v>
      </c>
      <c r="BX63" s="346">
        <v>0</v>
      </c>
      <c r="BY63" s="346">
        <v>0</v>
      </c>
      <c r="BZ63" s="346">
        <v>0</v>
      </c>
      <c r="CA63" s="346">
        <v>0</v>
      </c>
      <c r="CB63" s="346">
        <v>0</v>
      </c>
      <c r="CC63" s="346">
        <v>0</v>
      </c>
      <c r="CD63" s="346">
        <v>0</v>
      </c>
      <c r="CE63" s="346">
        <v>0</v>
      </c>
      <c r="CF63" s="346">
        <v>0</v>
      </c>
      <c r="CG63" s="346">
        <v>0</v>
      </c>
      <c r="CH63" s="230"/>
    </row>
    <row r="64" spans="1:86" s="312" customFormat="1" ht="63">
      <c r="A64" s="320" t="s">
        <v>960</v>
      </c>
      <c r="B64" s="321" t="s">
        <v>961</v>
      </c>
      <c r="C64" s="322" t="s">
        <v>914</v>
      </c>
      <c r="D64" s="345">
        <v>0</v>
      </c>
      <c r="E64" s="345">
        <v>0</v>
      </c>
      <c r="F64" s="322">
        <v>0</v>
      </c>
      <c r="G64" s="345">
        <v>0</v>
      </c>
      <c r="H64" s="345">
        <v>0</v>
      </c>
      <c r="I64" s="345">
        <v>0</v>
      </c>
      <c r="J64" s="345">
        <v>0</v>
      </c>
      <c r="K64" s="345">
        <v>0</v>
      </c>
      <c r="L64" s="345">
        <v>0</v>
      </c>
      <c r="M64" s="345">
        <v>0</v>
      </c>
      <c r="N64" s="345">
        <v>0</v>
      </c>
      <c r="O64" s="345">
        <v>0</v>
      </c>
      <c r="P64" s="345">
        <v>0</v>
      </c>
      <c r="Q64" s="345">
        <v>0</v>
      </c>
      <c r="R64" s="345">
        <v>0</v>
      </c>
      <c r="S64" s="345">
        <v>0</v>
      </c>
      <c r="T64" s="345">
        <v>0</v>
      </c>
      <c r="U64" s="345">
        <v>0</v>
      </c>
      <c r="V64" s="345">
        <v>0</v>
      </c>
      <c r="W64" s="345">
        <v>0</v>
      </c>
      <c r="X64" s="345">
        <v>0</v>
      </c>
      <c r="Y64" s="345">
        <v>0</v>
      </c>
      <c r="Z64" s="345">
        <v>0</v>
      </c>
      <c r="AA64" s="345">
        <v>0</v>
      </c>
      <c r="AB64" s="345">
        <v>0</v>
      </c>
      <c r="AC64" s="345">
        <v>0</v>
      </c>
      <c r="AD64" s="345">
        <v>0</v>
      </c>
      <c r="AE64" s="345">
        <v>0</v>
      </c>
      <c r="AF64" s="345">
        <v>0</v>
      </c>
      <c r="AG64" s="345">
        <v>0</v>
      </c>
      <c r="AH64" s="345">
        <v>0</v>
      </c>
      <c r="AI64" s="345">
        <v>0</v>
      </c>
      <c r="AJ64" s="345">
        <v>0</v>
      </c>
      <c r="AK64" s="345">
        <v>0</v>
      </c>
      <c r="AL64" s="345">
        <v>0</v>
      </c>
      <c r="AM64" s="345">
        <v>0</v>
      </c>
      <c r="AN64" s="345">
        <v>0</v>
      </c>
      <c r="AO64" s="345">
        <v>0</v>
      </c>
      <c r="AP64" s="345">
        <v>0</v>
      </c>
      <c r="AQ64" s="345">
        <v>0</v>
      </c>
      <c r="AR64" s="345">
        <v>0</v>
      </c>
      <c r="AS64" s="345">
        <v>0</v>
      </c>
      <c r="AT64" s="345">
        <v>0</v>
      </c>
      <c r="AU64" s="345">
        <v>0</v>
      </c>
      <c r="AV64" s="345">
        <v>0</v>
      </c>
      <c r="AW64" s="345">
        <v>0</v>
      </c>
      <c r="AX64" s="345">
        <v>0</v>
      </c>
      <c r="AY64" s="345">
        <v>0</v>
      </c>
      <c r="AZ64" s="345">
        <v>0</v>
      </c>
      <c r="BA64" s="345">
        <v>0</v>
      </c>
      <c r="BB64" s="345">
        <v>0</v>
      </c>
      <c r="BC64" s="345">
        <v>0</v>
      </c>
      <c r="BD64" s="345">
        <v>0</v>
      </c>
      <c r="BE64" s="345">
        <v>0</v>
      </c>
      <c r="BF64" s="345">
        <v>0</v>
      </c>
      <c r="BG64" s="345">
        <v>0</v>
      </c>
      <c r="BH64" s="345">
        <v>0</v>
      </c>
      <c r="BI64" s="345">
        <v>0</v>
      </c>
      <c r="BJ64" s="345">
        <v>0</v>
      </c>
      <c r="BK64" s="345">
        <v>0</v>
      </c>
      <c r="BL64" s="345">
        <v>0</v>
      </c>
      <c r="BM64" s="345">
        <v>0</v>
      </c>
      <c r="BN64" s="345">
        <v>0</v>
      </c>
      <c r="BO64" s="345">
        <v>0</v>
      </c>
      <c r="BP64" s="345">
        <v>0</v>
      </c>
      <c r="BQ64" s="345">
        <v>0</v>
      </c>
      <c r="BR64" s="345">
        <v>0</v>
      </c>
      <c r="BS64" s="345">
        <v>0</v>
      </c>
      <c r="BT64" s="345">
        <v>0</v>
      </c>
      <c r="BU64" s="345">
        <v>0</v>
      </c>
      <c r="BV64" s="345">
        <v>0</v>
      </c>
      <c r="BW64" s="345">
        <v>0</v>
      </c>
      <c r="BX64" s="345">
        <v>0</v>
      </c>
      <c r="BY64" s="345">
        <v>0</v>
      </c>
      <c r="BZ64" s="345">
        <v>0</v>
      </c>
      <c r="CA64" s="345">
        <v>0</v>
      </c>
      <c r="CB64" s="345">
        <v>0</v>
      </c>
      <c r="CC64" s="345">
        <v>0</v>
      </c>
      <c r="CD64" s="345">
        <v>0</v>
      </c>
      <c r="CE64" s="345">
        <v>0</v>
      </c>
      <c r="CF64" s="345">
        <v>0</v>
      </c>
      <c r="CG64" s="345">
        <v>0</v>
      </c>
      <c r="CH64" s="230"/>
    </row>
    <row r="65" spans="1:86" s="312" customFormat="1" ht="47.25">
      <c r="A65" s="320" t="s">
        <v>962</v>
      </c>
      <c r="B65" s="321" t="s">
        <v>963</v>
      </c>
      <c r="C65" s="322" t="s">
        <v>914</v>
      </c>
      <c r="D65" s="345">
        <v>0</v>
      </c>
      <c r="E65" s="345">
        <v>0</v>
      </c>
      <c r="F65" s="322">
        <v>0</v>
      </c>
      <c r="G65" s="345">
        <v>0</v>
      </c>
      <c r="H65" s="345">
        <v>0</v>
      </c>
      <c r="I65" s="345">
        <v>0</v>
      </c>
      <c r="J65" s="345">
        <v>0</v>
      </c>
      <c r="K65" s="345">
        <v>0</v>
      </c>
      <c r="L65" s="345">
        <v>0</v>
      </c>
      <c r="M65" s="345">
        <v>0</v>
      </c>
      <c r="N65" s="345">
        <v>0</v>
      </c>
      <c r="O65" s="345">
        <v>0</v>
      </c>
      <c r="P65" s="345">
        <v>0</v>
      </c>
      <c r="Q65" s="345">
        <v>0</v>
      </c>
      <c r="R65" s="345">
        <v>0</v>
      </c>
      <c r="S65" s="345">
        <v>0</v>
      </c>
      <c r="T65" s="345">
        <v>0</v>
      </c>
      <c r="U65" s="345">
        <v>0</v>
      </c>
      <c r="V65" s="345">
        <v>0</v>
      </c>
      <c r="W65" s="345">
        <v>0</v>
      </c>
      <c r="X65" s="345">
        <v>0</v>
      </c>
      <c r="Y65" s="345">
        <v>0</v>
      </c>
      <c r="Z65" s="345">
        <v>0</v>
      </c>
      <c r="AA65" s="345">
        <v>0</v>
      </c>
      <c r="AB65" s="345">
        <v>0</v>
      </c>
      <c r="AC65" s="345">
        <v>0</v>
      </c>
      <c r="AD65" s="345">
        <v>0</v>
      </c>
      <c r="AE65" s="345">
        <v>0</v>
      </c>
      <c r="AF65" s="345">
        <v>0</v>
      </c>
      <c r="AG65" s="345">
        <v>0</v>
      </c>
      <c r="AH65" s="345">
        <v>0</v>
      </c>
      <c r="AI65" s="345">
        <v>0</v>
      </c>
      <c r="AJ65" s="345">
        <v>0</v>
      </c>
      <c r="AK65" s="345">
        <v>0</v>
      </c>
      <c r="AL65" s="345">
        <v>0</v>
      </c>
      <c r="AM65" s="345">
        <v>0</v>
      </c>
      <c r="AN65" s="345">
        <v>0</v>
      </c>
      <c r="AO65" s="345">
        <v>0</v>
      </c>
      <c r="AP65" s="345">
        <v>0</v>
      </c>
      <c r="AQ65" s="345">
        <v>0</v>
      </c>
      <c r="AR65" s="345">
        <v>0</v>
      </c>
      <c r="AS65" s="345">
        <v>0</v>
      </c>
      <c r="AT65" s="345">
        <v>0</v>
      </c>
      <c r="AU65" s="345">
        <v>0</v>
      </c>
      <c r="AV65" s="345">
        <v>0</v>
      </c>
      <c r="AW65" s="345">
        <v>0</v>
      </c>
      <c r="AX65" s="345">
        <v>0</v>
      </c>
      <c r="AY65" s="345">
        <v>0</v>
      </c>
      <c r="AZ65" s="345">
        <v>0</v>
      </c>
      <c r="BA65" s="345">
        <v>0</v>
      </c>
      <c r="BB65" s="345">
        <v>0</v>
      </c>
      <c r="BC65" s="345">
        <v>0</v>
      </c>
      <c r="BD65" s="345">
        <v>0</v>
      </c>
      <c r="BE65" s="345">
        <v>0</v>
      </c>
      <c r="BF65" s="345">
        <v>0</v>
      </c>
      <c r="BG65" s="345">
        <v>0</v>
      </c>
      <c r="BH65" s="345">
        <v>0</v>
      </c>
      <c r="BI65" s="345">
        <v>0</v>
      </c>
      <c r="BJ65" s="345">
        <v>0</v>
      </c>
      <c r="BK65" s="345">
        <v>0</v>
      </c>
      <c r="BL65" s="345">
        <v>0</v>
      </c>
      <c r="BM65" s="345">
        <v>0</v>
      </c>
      <c r="BN65" s="345">
        <v>0</v>
      </c>
      <c r="BO65" s="345">
        <v>0</v>
      </c>
      <c r="BP65" s="345">
        <v>0</v>
      </c>
      <c r="BQ65" s="345">
        <v>0</v>
      </c>
      <c r="BR65" s="345">
        <v>0</v>
      </c>
      <c r="BS65" s="345">
        <v>0</v>
      </c>
      <c r="BT65" s="345">
        <v>0</v>
      </c>
      <c r="BU65" s="345">
        <v>0</v>
      </c>
      <c r="BV65" s="345">
        <v>0</v>
      </c>
      <c r="BW65" s="345">
        <v>0</v>
      </c>
      <c r="BX65" s="345">
        <v>0</v>
      </c>
      <c r="BY65" s="345">
        <v>0</v>
      </c>
      <c r="BZ65" s="345">
        <v>0</v>
      </c>
      <c r="CA65" s="345">
        <v>0</v>
      </c>
      <c r="CB65" s="345">
        <v>0</v>
      </c>
      <c r="CC65" s="345">
        <v>0</v>
      </c>
      <c r="CD65" s="345">
        <v>0</v>
      </c>
      <c r="CE65" s="345">
        <v>0</v>
      </c>
      <c r="CF65" s="345">
        <v>0</v>
      </c>
      <c r="CG65" s="345">
        <v>0</v>
      </c>
      <c r="CH65" s="230"/>
    </row>
    <row r="66" spans="1:86" s="312" customFormat="1" ht="31.5">
      <c r="A66" s="317" t="s">
        <v>964</v>
      </c>
      <c r="B66" s="318" t="s">
        <v>965</v>
      </c>
      <c r="C66" s="319" t="s">
        <v>914</v>
      </c>
      <c r="D66" s="346">
        <v>0</v>
      </c>
      <c r="E66" s="346">
        <v>0</v>
      </c>
      <c r="F66" s="319">
        <v>0</v>
      </c>
      <c r="G66" s="346">
        <v>0</v>
      </c>
      <c r="H66" s="346">
        <v>0</v>
      </c>
      <c r="I66" s="346">
        <v>0</v>
      </c>
      <c r="J66" s="346">
        <v>0</v>
      </c>
      <c r="K66" s="346">
        <v>0</v>
      </c>
      <c r="L66" s="346">
        <v>0</v>
      </c>
      <c r="M66" s="346">
        <v>0</v>
      </c>
      <c r="N66" s="346">
        <v>0</v>
      </c>
      <c r="O66" s="346">
        <v>0</v>
      </c>
      <c r="P66" s="346">
        <v>0</v>
      </c>
      <c r="Q66" s="346">
        <v>0</v>
      </c>
      <c r="R66" s="346">
        <v>0</v>
      </c>
      <c r="S66" s="346">
        <v>0</v>
      </c>
      <c r="T66" s="346">
        <v>0</v>
      </c>
      <c r="U66" s="346">
        <v>0</v>
      </c>
      <c r="V66" s="346">
        <v>0</v>
      </c>
      <c r="W66" s="346">
        <v>0</v>
      </c>
      <c r="X66" s="346">
        <v>0</v>
      </c>
      <c r="Y66" s="346">
        <v>0</v>
      </c>
      <c r="Z66" s="346">
        <v>0</v>
      </c>
      <c r="AA66" s="346">
        <v>0</v>
      </c>
      <c r="AB66" s="346">
        <v>0</v>
      </c>
      <c r="AC66" s="346">
        <v>0</v>
      </c>
      <c r="AD66" s="346">
        <v>0</v>
      </c>
      <c r="AE66" s="346">
        <v>0</v>
      </c>
      <c r="AF66" s="346">
        <v>0</v>
      </c>
      <c r="AG66" s="346">
        <v>0</v>
      </c>
      <c r="AH66" s="346">
        <v>0</v>
      </c>
      <c r="AI66" s="346">
        <v>0</v>
      </c>
      <c r="AJ66" s="346">
        <v>0</v>
      </c>
      <c r="AK66" s="346">
        <v>0</v>
      </c>
      <c r="AL66" s="346">
        <v>0</v>
      </c>
      <c r="AM66" s="346">
        <v>0</v>
      </c>
      <c r="AN66" s="346">
        <v>0</v>
      </c>
      <c r="AO66" s="346">
        <v>0</v>
      </c>
      <c r="AP66" s="346">
        <v>0</v>
      </c>
      <c r="AQ66" s="346">
        <v>0</v>
      </c>
      <c r="AR66" s="346">
        <v>0</v>
      </c>
      <c r="AS66" s="346">
        <v>0</v>
      </c>
      <c r="AT66" s="346">
        <v>0</v>
      </c>
      <c r="AU66" s="346">
        <v>0</v>
      </c>
      <c r="AV66" s="346">
        <v>0</v>
      </c>
      <c r="AW66" s="346">
        <v>0</v>
      </c>
      <c r="AX66" s="346">
        <v>0</v>
      </c>
      <c r="AY66" s="346">
        <v>0</v>
      </c>
      <c r="AZ66" s="346">
        <v>0</v>
      </c>
      <c r="BA66" s="346">
        <v>0</v>
      </c>
      <c r="BB66" s="346">
        <v>0</v>
      </c>
      <c r="BC66" s="346">
        <v>0</v>
      </c>
      <c r="BD66" s="346">
        <v>0</v>
      </c>
      <c r="BE66" s="346">
        <v>0</v>
      </c>
      <c r="BF66" s="346">
        <v>0</v>
      </c>
      <c r="BG66" s="346">
        <v>0</v>
      </c>
      <c r="BH66" s="346">
        <v>0</v>
      </c>
      <c r="BI66" s="346">
        <v>0</v>
      </c>
      <c r="BJ66" s="346">
        <v>0</v>
      </c>
      <c r="BK66" s="346">
        <v>0</v>
      </c>
      <c r="BL66" s="346">
        <v>0</v>
      </c>
      <c r="BM66" s="346">
        <v>0</v>
      </c>
      <c r="BN66" s="346">
        <v>0</v>
      </c>
      <c r="BO66" s="346">
        <v>0</v>
      </c>
      <c r="BP66" s="346">
        <v>0</v>
      </c>
      <c r="BQ66" s="346">
        <v>0</v>
      </c>
      <c r="BR66" s="346">
        <v>0</v>
      </c>
      <c r="BS66" s="346">
        <v>0</v>
      </c>
      <c r="BT66" s="346">
        <v>0</v>
      </c>
      <c r="BU66" s="346">
        <v>0</v>
      </c>
      <c r="BV66" s="346">
        <v>0</v>
      </c>
      <c r="BW66" s="346">
        <v>0</v>
      </c>
      <c r="BX66" s="346">
        <v>0</v>
      </c>
      <c r="BY66" s="346">
        <v>0</v>
      </c>
      <c r="BZ66" s="346">
        <v>0</v>
      </c>
      <c r="CA66" s="346">
        <v>0</v>
      </c>
      <c r="CB66" s="346">
        <v>0</v>
      </c>
      <c r="CC66" s="346">
        <v>0</v>
      </c>
      <c r="CD66" s="346">
        <v>0</v>
      </c>
      <c r="CE66" s="346">
        <v>0</v>
      </c>
      <c r="CF66" s="346">
        <v>0</v>
      </c>
      <c r="CG66" s="346">
        <v>0</v>
      </c>
      <c r="CH66" s="230"/>
    </row>
    <row r="67" spans="1:86" s="312" customFormat="1" ht="47.25">
      <c r="A67" s="317" t="s">
        <v>966</v>
      </c>
      <c r="B67" s="331" t="s">
        <v>967</v>
      </c>
      <c r="C67" s="332" t="s">
        <v>914</v>
      </c>
      <c r="D67" s="346">
        <v>0</v>
      </c>
      <c r="E67" s="346">
        <v>0</v>
      </c>
      <c r="F67" s="332">
        <v>0</v>
      </c>
      <c r="G67" s="346">
        <v>0</v>
      </c>
      <c r="H67" s="346">
        <v>0</v>
      </c>
      <c r="I67" s="346">
        <v>0</v>
      </c>
      <c r="J67" s="346">
        <v>0</v>
      </c>
      <c r="K67" s="346">
        <v>0</v>
      </c>
      <c r="L67" s="346">
        <v>0</v>
      </c>
      <c r="M67" s="346">
        <v>0</v>
      </c>
      <c r="N67" s="346">
        <v>0</v>
      </c>
      <c r="O67" s="346">
        <v>0</v>
      </c>
      <c r="P67" s="346">
        <v>0</v>
      </c>
      <c r="Q67" s="346">
        <v>0</v>
      </c>
      <c r="R67" s="346">
        <v>0</v>
      </c>
      <c r="S67" s="346">
        <v>0</v>
      </c>
      <c r="T67" s="346">
        <v>0</v>
      </c>
      <c r="U67" s="346">
        <v>0</v>
      </c>
      <c r="V67" s="346">
        <v>0</v>
      </c>
      <c r="W67" s="346">
        <v>0</v>
      </c>
      <c r="X67" s="346">
        <v>0</v>
      </c>
      <c r="Y67" s="346">
        <v>0</v>
      </c>
      <c r="Z67" s="346">
        <v>0</v>
      </c>
      <c r="AA67" s="346">
        <v>0</v>
      </c>
      <c r="AB67" s="346">
        <v>0</v>
      </c>
      <c r="AC67" s="346">
        <v>0</v>
      </c>
      <c r="AD67" s="346">
        <v>0</v>
      </c>
      <c r="AE67" s="346">
        <v>0</v>
      </c>
      <c r="AF67" s="346">
        <v>0</v>
      </c>
      <c r="AG67" s="346">
        <v>0</v>
      </c>
      <c r="AH67" s="346">
        <v>0</v>
      </c>
      <c r="AI67" s="346">
        <v>0</v>
      </c>
      <c r="AJ67" s="346">
        <v>0</v>
      </c>
      <c r="AK67" s="346">
        <v>0</v>
      </c>
      <c r="AL67" s="346">
        <v>0</v>
      </c>
      <c r="AM67" s="346">
        <v>0</v>
      </c>
      <c r="AN67" s="346">
        <v>0</v>
      </c>
      <c r="AO67" s="346">
        <v>0</v>
      </c>
      <c r="AP67" s="346">
        <v>0</v>
      </c>
      <c r="AQ67" s="346">
        <v>0</v>
      </c>
      <c r="AR67" s="346">
        <v>0</v>
      </c>
      <c r="AS67" s="346">
        <v>0</v>
      </c>
      <c r="AT67" s="346">
        <v>0</v>
      </c>
      <c r="AU67" s="346">
        <v>0</v>
      </c>
      <c r="AV67" s="346">
        <v>0</v>
      </c>
      <c r="AW67" s="346">
        <v>0</v>
      </c>
      <c r="AX67" s="346">
        <v>0</v>
      </c>
      <c r="AY67" s="346">
        <v>0</v>
      </c>
      <c r="AZ67" s="346">
        <v>0</v>
      </c>
      <c r="BA67" s="346">
        <v>0</v>
      </c>
      <c r="BB67" s="346">
        <v>0</v>
      </c>
      <c r="BC67" s="346">
        <v>0</v>
      </c>
      <c r="BD67" s="346">
        <v>0</v>
      </c>
      <c r="BE67" s="346">
        <v>0</v>
      </c>
      <c r="BF67" s="346">
        <v>0</v>
      </c>
      <c r="BG67" s="346">
        <v>0</v>
      </c>
      <c r="BH67" s="346">
        <v>0</v>
      </c>
      <c r="BI67" s="346">
        <v>0</v>
      </c>
      <c r="BJ67" s="346">
        <v>0</v>
      </c>
      <c r="BK67" s="346">
        <v>0</v>
      </c>
      <c r="BL67" s="346">
        <v>0</v>
      </c>
      <c r="BM67" s="346">
        <v>0</v>
      </c>
      <c r="BN67" s="346">
        <v>0</v>
      </c>
      <c r="BO67" s="346">
        <v>0</v>
      </c>
      <c r="BP67" s="346">
        <v>0</v>
      </c>
      <c r="BQ67" s="346">
        <v>0</v>
      </c>
      <c r="BR67" s="346">
        <v>0</v>
      </c>
      <c r="BS67" s="346">
        <v>0</v>
      </c>
      <c r="BT67" s="346">
        <v>0</v>
      </c>
      <c r="BU67" s="346">
        <v>0</v>
      </c>
      <c r="BV67" s="346">
        <v>0</v>
      </c>
      <c r="BW67" s="346">
        <v>0</v>
      </c>
      <c r="BX67" s="346">
        <v>0</v>
      </c>
      <c r="BY67" s="346">
        <v>0</v>
      </c>
      <c r="BZ67" s="346">
        <v>0</v>
      </c>
      <c r="CA67" s="346">
        <v>0</v>
      </c>
      <c r="CB67" s="346">
        <v>0</v>
      </c>
      <c r="CC67" s="346">
        <v>0</v>
      </c>
      <c r="CD67" s="346">
        <v>0</v>
      </c>
      <c r="CE67" s="346">
        <v>0</v>
      </c>
      <c r="CF67" s="346">
        <v>0</v>
      </c>
      <c r="CG67" s="346">
        <v>0</v>
      </c>
      <c r="CH67" s="230"/>
    </row>
    <row r="68" spans="1:86" s="312" customFormat="1" ht="31.5">
      <c r="A68" s="317" t="s">
        <v>968</v>
      </c>
      <c r="B68" s="331" t="s">
        <v>969</v>
      </c>
      <c r="C68" s="332" t="s">
        <v>914</v>
      </c>
      <c r="D68" s="346">
        <v>0</v>
      </c>
      <c r="E68" s="346">
        <v>0</v>
      </c>
      <c r="F68" s="332">
        <v>0</v>
      </c>
      <c r="G68" s="346">
        <v>0</v>
      </c>
      <c r="H68" s="346">
        <v>0</v>
      </c>
      <c r="I68" s="346">
        <v>0</v>
      </c>
      <c r="J68" s="346">
        <v>0</v>
      </c>
      <c r="K68" s="346">
        <v>0</v>
      </c>
      <c r="L68" s="346">
        <v>0</v>
      </c>
      <c r="M68" s="346">
        <v>0</v>
      </c>
      <c r="N68" s="346">
        <v>0</v>
      </c>
      <c r="O68" s="346">
        <v>0</v>
      </c>
      <c r="P68" s="346">
        <v>0</v>
      </c>
      <c r="Q68" s="346">
        <v>0</v>
      </c>
      <c r="R68" s="346">
        <v>0</v>
      </c>
      <c r="S68" s="346">
        <v>0</v>
      </c>
      <c r="T68" s="346">
        <v>0</v>
      </c>
      <c r="U68" s="346">
        <v>0</v>
      </c>
      <c r="V68" s="346">
        <v>0</v>
      </c>
      <c r="W68" s="346">
        <v>0</v>
      </c>
      <c r="X68" s="346">
        <v>0</v>
      </c>
      <c r="Y68" s="346">
        <v>0</v>
      </c>
      <c r="Z68" s="346">
        <v>0</v>
      </c>
      <c r="AA68" s="346">
        <v>0</v>
      </c>
      <c r="AB68" s="346">
        <v>0</v>
      </c>
      <c r="AC68" s="346">
        <v>0</v>
      </c>
      <c r="AD68" s="346">
        <v>0</v>
      </c>
      <c r="AE68" s="346">
        <v>0</v>
      </c>
      <c r="AF68" s="346">
        <v>0</v>
      </c>
      <c r="AG68" s="346">
        <v>0</v>
      </c>
      <c r="AH68" s="346">
        <v>0</v>
      </c>
      <c r="AI68" s="346">
        <v>0</v>
      </c>
      <c r="AJ68" s="346">
        <v>0</v>
      </c>
      <c r="AK68" s="346">
        <v>0</v>
      </c>
      <c r="AL68" s="346">
        <v>0</v>
      </c>
      <c r="AM68" s="346">
        <v>0</v>
      </c>
      <c r="AN68" s="346">
        <v>0</v>
      </c>
      <c r="AO68" s="346">
        <v>0</v>
      </c>
      <c r="AP68" s="346">
        <v>0</v>
      </c>
      <c r="AQ68" s="346">
        <v>0</v>
      </c>
      <c r="AR68" s="346">
        <v>0</v>
      </c>
      <c r="AS68" s="346">
        <v>0</v>
      </c>
      <c r="AT68" s="346">
        <v>0</v>
      </c>
      <c r="AU68" s="346">
        <v>0</v>
      </c>
      <c r="AV68" s="346">
        <v>0</v>
      </c>
      <c r="AW68" s="346">
        <v>0</v>
      </c>
      <c r="AX68" s="346">
        <v>0</v>
      </c>
      <c r="AY68" s="346">
        <v>0</v>
      </c>
      <c r="AZ68" s="346">
        <v>0</v>
      </c>
      <c r="BA68" s="346">
        <v>0</v>
      </c>
      <c r="BB68" s="346">
        <v>0</v>
      </c>
      <c r="BC68" s="346">
        <v>0</v>
      </c>
      <c r="BD68" s="346">
        <v>0</v>
      </c>
      <c r="BE68" s="346">
        <v>0</v>
      </c>
      <c r="BF68" s="346">
        <v>0</v>
      </c>
      <c r="BG68" s="346">
        <v>0</v>
      </c>
      <c r="BH68" s="346">
        <v>0</v>
      </c>
      <c r="BI68" s="346">
        <v>0</v>
      </c>
      <c r="BJ68" s="346">
        <v>0</v>
      </c>
      <c r="BK68" s="346">
        <v>0</v>
      </c>
      <c r="BL68" s="346">
        <v>0</v>
      </c>
      <c r="BM68" s="346">
        <v>0</v>
      </c>
      <c r="BN68" s="346">
        <v>0</v>
      </c>
      <c r="BO68" s="346">
        <v>0</v>
      </c>
      <c r="BP68" s="346">
        <v>0</v>
      </c>
      <c r="BQ68" s="346">
        <v>0</v>
      </c>
      <c r="BR68" s="346">
        <v>0</v>
      </c>
      <c r="BS68" s="346">
        <v>0</v>
      </c>
      <c r="BT68" s="346">
        <v>0</v>
      </c>
      <c r="BU68" s="346">
        <v>0</v>
      </c>
      <c r="BV68" s="346">
        <v>0</v>
      </c>
      <c r="BW68" s="346">
        <v>0</v>
      </c>
      <c r="BX68" s="346">
        <v>0</v>
      </c>
      <c r="BY68" s="346">
        <v>0</v>
      </c>
      <c r="BZ68" s="346">
        <v>0</v>
      </c>
      <c r="CA68" s="346">
        <v>0</v>
      </c>
      <c r="CB68" s="346">
        <v>0</v>
      </c>
      <c r="CC68" s="346">
        <v>0</v>
      </c>
      <c r="CD68" s="346">
        <v>0</v>
      </c>
      <c r="CE68" s="346">
        <v>0</v>
      </c>
      <c r="CF68" s="346">
        <v>0</v>
      </c>
      <c r="CG68" s="346">
        <v>0</v>
      </c>
      <c r="CH68" s="230"/>
    </row>
    <row r="69" spans="1:86" ht="16.5" customHeight="1">
      <c r="A69" s="410" t="s">
        <v>458</v>
      </c>
      <c r="B69" s="410"/>
      <c r="C69" s="410"/>
      <c r="D69" s="410"/>
      <c r="E69" s="410"/>
      <c r="F69" s="410"/>
      <c r="G69" s="410"/>
      <c r="H69" s="410"/>
      <c r="I69" s="410"/>
      <c r="J69" s="410"/>
      <c r="K69" s="410"/>
      <c r="L69" s="410"/>
      <c r="M69" s="410"/>
      <c r="N69" s="410"/>
      <c r="O69" s="410"/>
      <c r="P69" s="410"/>
      <c r="Q69" s="410"/>
      <c r="R69" s="134"/>
      <c r="S69" s="134"/>
      <c r="T69" s="134"/>
      <c r="U69" s="134"/>
      <c r="V69" s="134"/>
    </row>
    <row r="70" spans="1:86" ht="16.5" customHeight="1">
      <c r="A70" s="408" t="s">
        <v>459</v>
      </c>
      <c r="B70" s="408"/>
      <c r="C70" s="408"/>
      <c r="D70" s="408"/>
      <c r="E70" s="408"/>
      <c r="F70" s="408"/>
      <c r="G70" s="408"/>
      <c r="H70" s="408"/>
      <c r="I70" s="408"/>
      <c r="J70" s="408"/>
      <c r="K70" s="408"/>
      <c r="L70" s="408"/>
      <c r="M70" s="408"/>
      <c r="N70" s="408"/>
      <c r="O70" s="408"/>
      <c r="P70" s="408"/>
      <c r="Q70" s="408"/>
      <c r="R70" s="159"/>
      <c r="S70" s="159"/>
      <c r="T70" s="159"/>
      <c r="U70" s="159"/>
      <c r="V70" s="159"/>
    </row>
    <row r="71" spans="1:86" ht="16.5" customHeight="1">
      <c r="A71" s="408" t="s">
        <v>460</v>
      </c>
      <c r="B71" s="408"/>
      <c r="C71" s="408"/>
      <c r="D71" s="408"/>
      <c r="E71" s="408"/>
      <c r="F71" s="408"/>
      <c r="G71" s="408"/>
      <c r="H71" s="408"/>
      <c r="I71" s="408"/>
      <c r="J71" s="408"/>
      <c r="K71" s="408"/>
      <c r="L71" s="408"/>
      <c r="M71" s="408"/>
      <c r="N71" s="408"/>
      <c r="O71" s="408"/>
      <c r="P71" s="408"/>
      <c r="Q71" s="408"/>
      <c r="R71" s="159"/>
      <c r="S71" s="159"/>
      <c r="T71" s="159"/>
      <c r="U71" s="159"/>
      <c r="V71" s="159"/>
    </row>
    <row r="72" spans="1:86" ht="16.5" customHeight="1">
      <c r="A72" s="408" t="s">
        <v>463</v>
      </c>
      <c r="B72" s="408"/>
      <c r="C72" s="408"/>
      <c r="D72" s="408"/>
      <c r="E72" s="408"/>
      <c r="F72" s="408"/>
      <c r="G72" s="408"/>
      <c r="H72" s="408"/>
      <c r="I72" s="408"/>
      <c r="J72" s="408"/>
      <c r="K72" s="408"/>
      <c r="L72" s="408"/>
      <c r="M72" s="408"/>
      <c r="N72" s="408"/>
      <c r="O72" s="408"/>
      <c r="P72" s="408"/>
      <c r="Q72" s="408"/>
      <c r="R72" s="159"/>
      <c r="S72" s="159"/>
      <c r="T72" s="159"/>
      <c r="U72" s="159"/>
      <c r="V72" s="159"/>
    </row>
    <row r="73" spans="1:86" ht="16.5" customHeight="1">
      <c r="A73" s="409"/>
      <c r="B73" s="409"/>
      <c r="C73" s="409"/>
      <c r="D73" s="409"/>
      <c r="E73" s="409"/>
      <c r="F73" s="409"/>
      <c r="G73" s="409"/>
      <c r="H73" s="409"/>
      <c r="I73" s="409"/>
      <c r="J73" s="409"/>
      <c r="K73" s="409"/>
      <c r="L73" s="409"/>
      <c r="M73" s="409"/>
      <c r="N73" s="409"/>
      <c r="O73" s="409"/>
      <c r="P73" s="409"/>
      <c r="Q73" s="409"/>
      <c r="R73" s="92"/>
      <c r="S73" s="92"/>
      <c r="T73" s="92"/>
      <c r="U73" s="92"/>
      <c r="V73" s="92"/>
      <c r="W73" s="134"/>
    </row>
    <row r="74" spans="1:86">
      <c r="B74" s="407"/>
      <c r="C74" s="407"/>
      <c r="D74" s="407"/>
      <c r="E74" s="407"/>
      <c r="F74" s="407"/>
      <c r="G74" s="407"/>
      <c r="H74" s="407"/>
      <c r="I74" s="407"/>
      <c r="J74" s="407"/>
      <c r="K74" s="407"/>
      <c r="L74" s="407"/>
      <c r="M74" s="407"/>
      <c r="N74" s="407"/>
      <c r="O74" s="407"/>
      <c r="P74" s="407"/>
      <c r="Q74" s="407"/>
      <c r="R74" s="407"/>
      <c r="S74" s="407"/>
      <c r="T74" s="407"/>
      <c r="U74" s="407"/>
      <c r="V74" s="407"/>
      <c r="W74" s="407"/>
    </row>
  </sheetData>
  <mergeCells count="46">
    <mergeCell ref="A69:Q69"/>
    <mergeCell ref="G14:H15"/>
    <mergeCell ref="L15:N15"/>
    <mergeCell ref="P14:P16"/>
    <mergeCell ref="Q15:R15"/>
    <mergeCell ref="B14:B16"/>
    <mergeCell ref="D14:D16"/>
    <mergeCell ref="A14:A16"/>
    <mergeCell ref="E14:F15"/>
    <mergeCell ref="E17:F17"/>
    <mergeCell ref="I14:N14"/>
    <mergeCell ref="I15:K15"/>
    <mergeCell ref="B74:W74"/>
    <mergeCell ref="A70:Q70"/>
    <mergeCell ref="A71:Q71"/>
    <mergeCell ref="A72:Q72"/>
    <mergeCell ref="A73:Q73"/>
    <mergeCell ref="S15:T15"/>
    <mergeCell ref="Q14:T14"/>
    <mergeCell ref="BM15:BQ15"/>
    <mergeCell ref="BR15:BV15"/>
    <mergeCell ref="BC15:BG15"/>
    <mergeCell ref="BH15:BL15"/>
    <mergeCell ref="AS15:AW15"/>
    <mergeCell ref="AX15:BB15"/>
    <mergeCell ref="AI15:AM15"/>
    <mergeCell ref="AN15:AR15"/>
    <mergeCell ref="Y15:AC15"/>
    <mergeCell ref="Y14:CF14"/>
    <mergeCell ref="AD15:AH15"/>
    <mergeCell ref="CG14:CG16"/>
    <mergeCell ref="C14:C16"/>
    <mergeCell ref="A4:X4"/>
    <mergeCell ref="A10:X10"/>
    <mergeCell ref="A11:X11"/>
    <mergeCell ref="A12:X12"/>
    <mergeCell ref="A9:X9"/>
    <mergeCell ref="A5:X5"/>
    <mergeCell ref="A6:X6"/>
    <mergeCell ref="A7:X7"/>
    <mergeCell ref="A8:X8"/>
    <mergeCell ref="W14:X15"/>
    <mergeCell ref="U14:V15"/>
    <mergeCell ref="O14:O16"/>
    <mergeCell ref="CB15:CF15"/>
    <mergeCell ref="BW15:CA15"/>
  </mergeCells>
  <phoneticPr fontId="3" type="noConversion"/>
  <printOptions horizontalCentered="1"/>
  <pageMargins left="0.70866141732283472" right="0.70866141732283472" top="0.74803149606299213" bottom="0.74803149606299213" header="0.31496062992125984" footer="0.31496062992125984"/>
  <pageSetup paperSize="8" scale="50" fitToWidth="2" orientation="landscape" r:id="rId1"/>
  <headerFooter differentFirst="1">
    <oddHeader>&amp;C&amp;P</oddHeader>
  </headerFooter>
</worksheet>
</file>

<file path=xl/worksheets/sheet5.xml><?xml version="1.0" encoding="utf-8"?>
<worksheet xmlns="http://schemas.openxmlformats.org/spreadsheetml/2006/main" xmlns:r="http://schemas.openxmlformats.org/officeDocument/2006/relationships">
  <sheetPr>
    <tabColor rgb="FF00B050"/>
    <pageSetUpPr fitToPage="1"/>
  </sheetPr>
  <dimension ref="A1:BN88"/>
  <sheetViews>
    <sheetView view="pageBreakPreview" topLeftCell="A15" zoomScale="80" zoomScaleNormal="70" zoomScaleSheetLayoutView="80" workbookViewId="0">
      <selection activeCell="A75" sqref="A75:IV75"/>
    </sheetView>
  </sheetViews>
  <sheetFormatPr defaultRowHeight="15.75"/>
  <cols>
    <col min="1" max="1" width="10.875" style="1" customWidth="1"/>
    <col min="2" max="2" width="36.875" style="1" bestFit="1" customWidth="1"/>
    <col min="3" max="3" width="13.25" style="1" customWidth="1"/>
    <col min="4" max="4" width="7.625" style="1" customWidth="1"/>
    <col min="5" max="5" width="7.25" style="1" customWidth="1"/>
    <col min="6" max="6" width="13" style="1" customWidth="1"/>
    <col min="7" max="7" width="14.375" style="1" customWidth="1"/>
    <col min="8" max="8" width="16" style="1" customWidth="1"/>
    <col min="9" max="10" width="19" style="1" customWidth="1"/>
    <col min="11" max="11" width="8.375" style="1" customWidth="1"/>
    <col min="12" max="12" width="7.5" style="2" customWidth="1"/>
    <col min="13" max="13" width="9.5" style="2" customWidth="1"/>
    <col min="14" max="14" width="8.75" style="2" customWidth="1"/>
    <col min="15" max="15" width="9.25" style="2" customWidth="1"/>
    <col min="16" max="16" width="7" style="2" customWidth="1"/>
    <col min="17" max="20" width="9.25" style="2" customWidth="1"/>
    <col min="21" max="21" width="11.25" style="2" customWidth="1"/>
    <col min="22" max="22" width="12.375" style="2" customWidth="1"/>
    <col min="23" max="23" width="11.75" style="2" customWidth="1"/>
    <col min="24" max="24" width="12.25" style="2" customWidth="1"/>
    <col min="25" max="25" width="13.75" style="2" customWidth="1"/>
    <col min="26" max="26" width="15.375" style="2" customWidth="1"/>
    <col min="27" max="27" width="14.125" style="2" customWidth="1"/>
    <col min="28" max="28" width="15.875" style="2" customWidth="1"/>
    <col min="29" max="36" width="16.625" style="2" customWidth="1"/>
    <col min="37" max="37" width="19.5" style="2" customWidth="1"/>
    <col min="38" max="38" width="8.375" style="1" customWidth="1"/>
    <col min="39" max="39" width="5.625" style="1" customWidth="1"/>
    <col min="40" max="40" width="7.375" style="1" customWidth="1"/>
    <col min="41" max="41" width="10" style="1" customWidth="1"/>
    <col min="42" max="42" width="7.875" style="1" customWidth="1"/>
    <col min="43" max="43" width="6.75" style="1" customWidth="1"/>
    <col min="44" max="44" width="9" style="1" customWidth="1"/>
    <col min="45" max="45" width="6.125" style="1" customWidth="1"/>
    <col min="46" max="46" width="6.75" style="1" customWidth="1"/>
    <col min="47" max="47" width="9.375" style="1" customWidth="1"/>
    <col min="48" max="48" width="7.375" style="1" customWidth="1"/>
    <col min="49" max="55" width="7.25" style="1" customWidth="1"/>
    <col min="56" max="56" width="8.625" style="1" customWidth="1"/>
    <col min="57" max="57" width="6.125" style="1" customWidth="1"/>
    <col min="58" max="58" width="6.875" style="1" customWidth="1"/>
    <col min="59" max="59" width="9.625" style="1" customWidth="1"/>
    <col min="60" max="60" width="6.75" style="1" customWidth="1"/>
    <col min="61" max="61" width="7.75" style="1" customWidth="1"/>
    <col min="62" max="16384" width="9" style="1"/>
  </cols>
  <sheetData>
    <row r="1" spans="1:66" ht="18.75">
      <c r="A1" s="2"/>
      <c r="B1" s="2"/>
      <c r="C1" s="2"/>
      <c r="D1" s="2"/>
      <c r="E1" s="2"/>
      <c r="F1" s="2"/>
      <c r="G1" s="2"/>
      <c r="H1" s="2"/>
      <c r="I1" s="2"/>
      <c r="J1" s="2"/>
      <c r="K1" s="2"/>
      <c r="AK1" s="25" t="s">
        <v>315</v>
      </c>
      <c r="AL1" s="2"/>
      <c r="AM1" s="2"/>
      <c r="AN1" s="2"/>
      <c r="AO1" s="2"/>
    </row>
    <row r="2" spans="1:66" ht="18.75">
      <c r="A2" s="2"/>
      <c r="B2" s="2"/>
      <c r="C2" s="2"/>
      <c r="D2" s="2"/>
      <c r="E2" s="2"/>
      <c r="F2" s="2"/>
      <c r="G2" s="2"/>
      <c r="H2" s="2"/>
      <c r="I2" s="2"/>
      <c r="J2" s="2"/>
      <c r="K2" s="2"/>
      <c r="AK2" s="15" t="s">
        <v>1</v>
      </c>
      <c r="AL2" s="2"/>
      <c r="AM2" s="2"/>
      <c r="AN2" s="2"/>
      <c r="AO2" s="2"/>
    </row>
    <row r="3" spans="1:66" ht="18.75">
      <c r="A3" s="2"/>
      <c r="B3" s="2"/>
      <c r="C3" s="2"/>
      <c r="D3" s="2"/>
      <c r="E3" s="2"/>
      <c r="F3" s="2"/>
      <c r="G3" s="2"/>
      <c r="H3" s="2"/>
      <c r="I3" s="2"/>
      <c r="J3" s="2"/>
      <c r="K3" s="2"/>
      <c r="AJ3" s="1"/>
      <c r="AK3" s="15" t="s">
        <v>259</v>
      </c>
      <c r="AL3" s="2"/>
      <c r="AM3" s="2"/>
      <c r="AN3" s="2"/>
      <c r="AO3" s="2"/>
    </row>
    <row r="4" spans="1:66" ht="18.75">
      <c r="A4" s="393" t="s">
        <v>385</v>
      </c>
      <c r="B4" s="393"/>
      <c r="C4" s="393"/>
      <c r="D4" s="393"/>
      <c r="E4" s="393"/>
      <c r="F4" s="393"/>
      <c r="G4" s="393"/>
      <c r="H4" s="393"/>
      <c r="I4" s="393"/>
      <c r="J4" s="393"/>
      <c r="K4" s="393"/>
      <c r="L4" s="393"/>
      <c r="M4" s="393"/>
      <c r="N4" s="393"/>
      <c r="O4" s="393"/>
      <c r="P4" s="393"/>
      <c r="Q4" s="393"/>
      <c r="R4" s="393"/>
      <c r="S4" s="393"/>
      <c r="T4" s="393"/>
      <c r="U4" s="393"/>
      <c r="V4" s="393"/>
      <c r="W4" s="393"/>
      <c r="X4" s="393"/>
      <c r="Y4" s="393"/>
      <c r="Z4" s="393"/>
      <c r="AA4" s="393"/>
      <c r="AB4" s="393"/>
      <c r="AC4" s="393"/>
      <c r="AD4" s="393"/>
      <c r="AE4" s="393"/>
      <c r="AF4" s="393"/>
      <c r="AG4" s="393"/>
      <c r="AH4" s="393"/>
      <c r="AI4" s="393"/>
      <c r="AJ4" s="393"/>
      <c r="AK4" s="393"/>
      <c r="AL4" s="2"/>
      <c r="AM4" s="2"/>
      <c r="AN4" s="2"/>
      <c r="AO4" s="2"/>
    </row>
    <row r="5" spans="1:66" ht="18.75">
      <c r="A5" s="83"/>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41"/>
      <c r="AM5" s="41"/>
      <c r="AN5" s="41"/>
      <c r="AO5" s="41"/>
      <c r="AP5" s="41"/>
      <c r="AQ5" s="41"/>
      <c r="AR5" s="41"/>
      <c r="AS5" s="41"/>
      <c r="AT5" s="41"/>
      <c r="AU5" s="41"/>
      <c r="AV5" s="41"/>
      <c r="AW5" s="41"/>
      <c r="AX5" s="41"/>
      <c r="AY5" s="41"/>
      <c r="AZ5" s="41"/>
      <c r="BA5" s="41"/>
      <c r="BB5" s="41"/>
      <c r="BC5" s="41"/>
      <c r="BD5" s="41"/>
      <c r="BE5" s="41"/>
      <c r="BF5" s="41"/>
      <c r="BG5" s="41"/>
      <c r="BH5" s="41"/>
      <c r="BI5" s="41"/>
      <c r="BJ5" s="41"/>
      <c r="BK5" s="41"/>
      <c r="BL5" s="41"/>
    </row>
    <row r="6" spans="1:66" ht="18.75">
      <c r="A6" s="394" t="s">
        <v>172</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c r="AB6" s="394"/>
      <c r="AC6" s="394"/>
      <c r="AD6" s="394"/>
      <c r="AE6" s="394"/>
      <c r="AF6" s="394"/>
      <c r="AG6" s="394"/>
      <c r="AH6" s="394"/>
      <c r="AI6" s="394"/>
      <c r="AJ6" s="394"/>
      <c r="AK6" s="394"/>
      <c r="AL6" s="89"/>
      <c r="AM6" s="89"/>
      <c r="AN6" s="89"/>
      <c r="AO6" s="89"/>
      <c r="AP6" s="89"/>
      <c r="AQ6" s="89"/>
      <c r="AR6" s="89"/>
      <c r="AS6" s="89"/>
      <c r="AT6" s="89"/>
      <c r="AU6" s="89"/>
      <c r="AV6" s="89"/>
      <c r="AW6" s="89"/>
      <c r="AX6" s="89"/>
      <c r="AY6" s="89"/>
      <c r="AZ6" s="89"/>
      <c r="BA6" s="89"/>
      <c r="BB6" s="89"/>
      <c r="BC6" s="89"/>
      <c r="BD6" s="89"/>
      <c r="BE6" s="89"/>
      <c r="BF6" s="89"/>
      <c r="BG6" s="89"/>
      <c r="BH6" s="89"/>
      <c r="BI6" s="89"/>
      <c r="BJ6" s="89"/>
      <c r="BK6" s="89"/>
      <c r="BL6" s="89"/>
      <c r="BM6" s="89"/>
      <c r="BN6" s="89"/>
    </row>
    <row r="7" spans="1:66">
      <c r="A7" s="395" t="s">
        <v>306</v>
      </c>
      <c r="B7" s="395"/>
      <c r="C7" s="395"/>
      <c r="D7" s="395"/>
      <c r="E7" s="395"/>
      <c r="F7" s="395"/>
      <c r="G7" s="395"/>
      <c r="H7" s="395"/>
      <c r="I7" s="395"/>
      <c r="J7" s="395"/>
      <c r="K7" s="395"/>
      <c r="L7" s="395"/>
      <c r="M7" s="395"/>
      <c r="N7" s="395"/>
      <c r="O7" s="395"/>
      <c r="P7" s="395"/>
      <c r="Q7" s="395"/>
      <c r="R7" s="395"/>
      <c r="S7" s="395"/>
      <c r="T7" s="395"/>
      <c r="U7" s="395"/>
      <c r="V7" s="395"/>
      <c r="W7" s="395"/>
      <c r="X7" s="395"/>
      <c r="Y7" s="395"/>
      <c r="Z7" s="395"/>
      <c r="AA7" s="395"/>
      <c r="AB7" s="395"/>
      <c r="AC7" s="395"/>
      <c r="AD7" s="395"/>
      <c r="AE7" s="395"/>
      <c r="AF7" s="395"/>
      <c r="AG7" s="395"/>
      <c r="AH7" s="395"/>
      <c r="AI7" s="395"/>
      <c r="AJ7" s="395"/>
      <c r="AK7" s="395"/>
      <c r="AL7" s="90"/>
      <c r="AM7" s="90"/>
      <c r="AN7" s="90"/>
      <c r="AO7" s="90"/>
      <c r="AP7" s="90"/>
      <c r="AQ7" s="90"/>
      <c r="AR7" s="90"/>
      <c r="AS7" s="90"/>
      <c r="AT7" s="90"/>
      <c r="AU7" s="90"/>
      <c r="AV7" s="90"/>
      <c r="AW7" s="90"/>
      <c r="AX7" s="90"/>
      <c r="AY7" s="90"/>
      <c r="AZ7" s="90"/>
      <c r="BA7" s="90"/>
      <c r="BB7" s="90"/>
      <c r="BC7" s="90"/>
      <c r="BD7" s="90"/>
      <c r="BE7" s="90"/>
      <c r="BF7" s="90"/>
      <c r="BG7" s="90"/>
      <c r="BH7" s="90"/>
      <c r="BI7" s="90"/>
      <c r="BJ7" s="90"/>
      <c r="BK7" s="90"/>
      <c r="BL7" s="90"/>
      <c r="BM7" s="90"/>
      <c r="BN7" s="90"/>
    </row>
    <row r="8" spans="1:66" ht="18.75">
      <c r="A8" s="2"/>
      <c r="B8" s="2"/>
      <c r="C8" s="2"/>
      <c r="D8" s="2"/>
      <c r="E8" s="2"/>
      <c r="F8" s="2"/>
      <c r="G8" s="2"/>
      <c r="H8" s="2"/>
      <c r="I8" s="2"/>
      <c r="J8" s="2"/>
      <c r="K8" s="2"/>
      <c r="AJ8" s="15"/>
      <c r="AL8" s="2"/>
      <c r="AM8" s="2"/>
      <c r="AN8" s="2"/>
      <c r="AO8" s="2"/>
    </row>
    <row r="9" spans="1:66" ht="18.75">
      <c r="A9" s="377" t="s">
        <v>53</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c r="AD9" s="377"/>
      <c r="AE9" s="377"/>
      <c r="AF9" s="377"/>
      <c r="AG9" s="377"/>
      <c r="AH9" s="377"/>
      <c r="AI9" s="377"/>
      <c r="AJ9" s="377"/>
      <c r="AK9" s="377"/>
      <c r="AL9" s="41"/>
      <c r="AM9" s="41"/>
      <c r="AN9" s="41"/>
      <c r="AO9" s="41"/>
      <c r="AP9" s="41"/>
      <c r="AQ9" s="41"/>
      <c r="AR9" s="41"/>
      <c r="AS9" s="41"/>
      <c r="AT9" s="41"/>
      <c r="AU9" s="41"/>
      <c r="AV9" s="41"/>
      <c r="AW9" s="41"/>
      <c r="AX9" s="41"/>
      <c r="AY9" s="41"/>
      <c r="AZ9" s="41"/>
      <c r="BA9" s="41"/>
      <c r="BB9" s="41"/>
      <c r="BC9" s="41"/>
      <c r="BD9" s="41"/>
      <c r="BE9" s="41"/>
      <c r="BF9" s="41"/>
      <c r="BG9" s="41"/>
      <c r="BH9" s="41"/>
      <c r="BI9" s="41"/>
      <c r="BJ9" s="41"/>
      <c r="BK9" s="41"/>
    </row>
    <row r="10" spans="1:66" ht="18.75">
      <c r="A10" s="83"/>
      <c r="B10" s="83"/>
      <c r="C10" s="83"/>
      <c r="D10" s="83"/>
      <c r="E10" s="83"/>
      <c r="F10" s="83"/>
      <c r="G10" s="83"/>
      <c r="H10" s="83"/>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row>
    <row r="11" spans="1:66" ht="18.75">
      <c r="A11" s="377" t="s">
        <v>162</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c r="AD11" s="377"/>
      <c r="AE11" s="377"/>
      <c r="AF11" s="377"/>
      <c r="AG11" s="377"/>
      <c r="AH11" s="377"/>
      <c r="AI11" s="377"/>
      <c r="AJ11" s="377"/>
      <c r="AK11" s="377"/>
      <c r="AL11" s="66"/>
      <c r="AM11" s="66"/>
      <c r="AN11" s="66"/>
      <c r="AO11" s="66"/>
      <c r="AP11" s="66"/>
      <c r="AQ11" s="66"/>
      <c r="AR11" s="66"/>
      <c r="AS11" s="66"/>
      <c r="AT11" s="66"/>
      <c r="AU11" s="66"/>
      <c r="AV11" s="66"/>
      <c r="AW11" s="66"/>
      <c r="AX11" s="66"/>
      <c r="AY11" s="66"/>
      <c r="AZ11" s="66"/>
      <c r="BA11" s="66"/>
      <c r="BB11" s="66"/>
      <c r="BC11" s="66"/>
      <c r="BD11" s="66"/>
      <c r="BE11" s="66"/>
      <c r="BF11" s="66"/>
      <c r="BG11" s="66"/>
      <c r="BH11" s="66"/>
      <c r="BI11" s="66"/>
      <c r="BJ11" s="66"/>
      <c r="BK11" s="66"/>
      <c r="BL11" s="66"/>
      <c r="BM11" s="66"/>
      <c r="BN11" s="66"/>
    </row>
    <row r="12" spans="1:66">
      <c r="A12" s="378" t="s">
        <v>630</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c r="AD12" s="378"/>
      <c r="AE12" s="378"/>
      <c r="AF12" s="378"/>
      <c r="AG12" s="378"/>
      <c r="AH12" s="378"/>
      <c r="AI12" s="378"/>
      <c r="AJ12" s="378"/>
      <c r="AK12" s="37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row>
    <row r="13" spans="1:66" ht="15.75" customHeight="1">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c r="AK13" s="20"/>
      <c r="AL13" s="2"/>
      <c r="AM13" s="2"/>
      <c r="AN13" s="2"/>
      <c r="AO13" s="2"/>
      <c r="AP13" s="2"/>
      <c r="AQ13" s="2"/>
      <c r="AR13" s="2"/>
      <c r="AS13" s="2"/>
      <c r="AT13" s="2"/>
      <c r="AU13" s="2"/>
      <c r="AV13" s="2"/>
      <c r="AW13" s="2"/>
      <c r="AX13" s="2"/>
      <c r="AY13" s="2"/>
      <c r="AZ13" s="2"/>
      <c r="BA13" s="2"/>
      <c r="BB13" s="2"/>
      <c r="BC13" s="2"/>
      <c r="BD13" s="2"/>
      <c r="BE13" s="2"/>
      <c r="BF13" s="2"/>
      <c r="BG13" s="2"/>
      <c r="BH13" s="2"/>
      <c r="BI13" s="2"/>
    </row>
    <row r="14" spans="1:66" ht="72.75" customHeight="1">
      <c r="A14" s="391" t="s">
        <v>173</v>
      </c>
      <c r="B14" s="391" t="s">
        <v>31</v>
      </c>
      <c r="C14" s="391" t="s">
        <v>4</v>
      </c>
      <c r="D14" s="415" t="s">
        <v>174</v>
      </c>
      <c r="E14" s="415" t="s">
        <v>178</v>
      </c>
      <c r="F14" s="391" t="s">
        <v>179</v>
      </c>
      <c r="G14" s="391"/>
      <c r="H14" s="417" t="s">
        <v>472</v>
      </c>
      <c r="I14" s="417"/>
      <c r="J14" s="388" t="s">
        <v>404</v>
      </c>
      <c r="K14" s="403" t="s">
        <v>205</v>
      </c>
      <c r="L14" s="404"/>
      <c r="M14" s="404"/>
      <c r="N14" s="404"/>
      <c r="O14" s="404"/>
      <c r="P14" s="404"/>
      <c r="Q14" s="404"/>
      <c r="R14" s="404"/>
      <c r="S14" s="404"/>
      <c r="T14" s="405"/>
      <c r="U14" s="403" t="s">
        <v>204</v>
      </c>
      <c r="V14" s="404"/>
      <c r="W14" s="404"/>
      <c r="X14" s="404"/>
      <c r="Y14" s="404"/>
      <c r="Z14" s="405"/>
      <c r="AA14" s="396" t="s">
        <v>406</v>
      </c>
      <c r="AB14" s="397"/>
      <c r="AC14" s="403" t="s">
        <v>473</v>
      </c>
      <c r="AD14" s="404"/>
      <c r="AE14" s="404"/>
      <c r="AF14" s="404"/>
      <c r="AG14" s="404"/>
      <c r="AH14" s="404"/>
      <c r="AI14" s="404"/>
      <c r="AJ14" s="404"/>
      <c r="AK14" s="412" t="s">
        <v>399</v>
      </c>
      <c r="AL14" s="2"/>
      <c r="AM14" s="2"/>
      <c r="AN14" s="2"/>
      <c r="AO14" s="2"/>
      <c r="AP14" s="2"/>
      <c r="AQ14" s="2"/>
      <c r="AR14" s="2"/>
      <c r="AS14" s="2"/>
      <c r="AT14" s="2"/>
      <c r="AU14" s="2"/>
      <c r="AV14" s="2"/>
      <c r="AW14" s="2"/>
      <c r="AX14" s="2"/>
      <c r="AY14" s="2"/>
      <c r="AZ14" s="2"/>
      <c r="BA14" s="2"/>
      <c r="BB14" s="2"/>
      <c r="BC14" s="2"/>
      <c r="BD14" s="2"/>
      <c r="BE14" s="2"/>
      <c r="BF14" s="2"/>
      <c r="BG14" s="2"/>
      <c r="BH14" s="2"/>
      <c r="BI14" s="2"/>
    </row>
    <row r="15" spans="1:66" ht="66" customHeight="1">
      <c r="A15" s="391"/>
      <c r="B15" s="391"/>
      <c r="C15" s="391"/>
      <c r="D15" s="415"/>
      <c r="E15" s="415"/>
      <c r="F15" s="391"/>
      <c r="G15" s="391"/>
      <c r="H15" s="417"/>
      <c r="I15" s="417"/>
      <c r="J15" s="389"/>
      <c r="K15" s="403" t="s">
        <v>19</v>
      </c>
      <c r="L15" s="404"/>
      <c r="M15" s="404"/>
      <c r="N15" s="404"/>
      <c r="O15" s="405"/>
      <c r="P15" s="403" t="s">
        <v>181</v>
      </c>
      <c r="Q15" s="404"/>
      <c r="R15" s="404"/>
      <c r="S15" s="404"/>
      <c r="T15" s="405"/>
      <c r="U15" s="391" t="s">
        <v>811</v>
      </c>
      <c r="V15" s="391"/>
      <c r="W15" s="391" t="s">
        <v>811</v>
      </c>
      <c r="X15" s="391"/>
      <c r="Y15" s="403" t="s">
        <v>812</v>
      </c>
      <c r="Z15" s="405"/>
      <c r="AA15" s="398"/>
      <c r="AB15" s="399"/>
      <c r="AC15" s="416">
        <v>2018</v>
      </c>
      <c r="AD15" s="416"/>
      <c r="AE15" s="416">
        <v>2019</v>
      </c>
      <c r="AF15" s="416"/>
      <c r="AG15" s="416">
        <v>2020</v>
      </c>
      <c r="AH15" s="416"/>
      <c r="AI15" s="391" t="s">
        <v>38</v>
      </c>
      <c r="AJ15" s="417" t="s">
        <v>405</v>
      </c>
      <c r="AK15" s="413"/>
      <c r="AL15" s="2"/>
      <c r="AM15" s="2"/>
      <c r="AN15" s="2"/>
      <c r="AO15" s="2"/>
      <c r="AP15" s="2"/>
      <c r="AQ15" s="2"/>
      <c r="AR15" s="2"/>
      <c r="AS15" s="2"/>
      <c r="AT15" s="2"/>
      <c r="AU15" s="2"/>
      <c r="AV15" s="2"/>
      <c r="AW15" s="2"/>
      <c r="AX15" s="2"/>
      <c r="AY15" s="2"/>
      <c r="AZ15" s="2"/>
      <c r="BA15" s="2"/>
      <c r="BB15" s="2"/>
      <c r="BC15" s="2"/>
      <c r="BD15" s="2"/>
      <c r="BE15" s="2"/>
      <c r="BF15" s="2"/>
      <c r="BG15" s="2"/>
      <c r="BH15" s="2"/>
      <c r="BI15" s="2"/>
    </row>
    <row r="16" spans="1:66" ht="135" customHeight="1">
      <c r="A16" s="391"/>
      <c r="B16" s="391"/>
      <c r="C16" s="391"/>
      <c r="D16" s="415"/>
      <c r="E16" s="415"/>
      <c r="F16" s="102" t="s">
        <v>19</v>
      </c>
      <c r="G16" s="102" t="s">
        <v>165</v>
      </c>
      <c r="H16" s="103" t="s">
        <v>400</v>
      </c>
      <c r="I16" s="103" t="s">
        <v>165</v>
      </c>
      <c r="J16" s="390"/>
      <c r="K16" s="86" t="s">
        <v>14</v>
      </c>
      <c r="L16" s="86" t="s">
        <v>29</v>
      </c>
      <c r="M16" s="86" t="s">
        <v>30</v>
      </c>
      <c r="N16" s="77" t="s">
        <v>144</v>
      </c>
      <c r="O16" s="77" t="s">
        <v>145</v>
      </c>
      <c r="P16" s="86" t="s">
        <v>14</v>
      </c>
      <c r="Q16" s="86" t="s">
        <v>29</v>
      </c>
      <c r="R16" s="86" t="s">
        <v>30</v>
      </c>
      <c r="S16" s="77" t="s">
        <v>144</v>
      </c>
      <c r="T16" s="77" t="s">
        <v>145</v>
      </c>
      <c r="U16" s="86" t="s">
        <v>13</v>
      </c>
      <c r="V16" s="86" t="s">
        <v>22</v>
      </c>
      <c r="W16" s="86" t="s">
        <v>13</v>
      </c>
      <c r="X16" s="86" t="s">
        <v>22</v>
      </c>
      <c r="Y16" s="86" t="s">
        <v>13</v>
      </c>
      <c r="Z16" s="86" t="s">
        <v>22</v>
      </c>
      <c r="AA16" s="111" t="s">
        <v>486</v>
      </c>
      <c r="AB16" s="111" t="s">
        <v>402</v>
      </c>
      <c r="AC16" s="111" t="s">
        <v>813</v>
      </c>
      <c r="AD16" s="111" t="s">
        <v>165</v>
      </c>
      <c r="AE16" s="111" t="s">
        <v>813</v>
      </c>
      <c r="AF16" s="111" t="s">
        <v>165</v>
      </c>
      <c r="AG16" s="111" t="s">
        <v>813</v>
      </c>
      <c r="AH16" s="111" t="s">
        <v>165</v>
      </c>
      <c r="AI16" s="391"/>
      <c r="AJ16" s="417"/>
      <c r="AK16" s="414"/>
      <c r="AL16" s="2"/>
      <c r="AM16" s="2"/>
      <c r="AN16" s="2"/>
      <c r="AO16" s="2"/>
      <c r="AP16" s="2"/>
      <c r="AQ16" s="2"/>
      <c r="AR16" s="2"/>
      <c r="AS16" s="2"/>
      <c r="AT16" s="2"/>
      <c r="AU16" s="2"/>
      <c r="AV16" s="2"/>
      <c r="AW16" s="2"/>
      <c r="AX16" s="2"/>
      <c r="AY16" s="2"/>
      <c r="AZ16" s="2"/>
      <c r="BA16" s="2"/>
      <c r="BB16" s="2"/>
      <c r="BC16" s="2"/>
      <c r="BD16" s="2"/>
      <c r="BE16" s="2"/>
      <c r="BF16" s="2"/>
      <c r="BG16" s="2"/>
      <c r="BH16" s="2"/>
      <c r="BI16" s="2"/>
    </row>
    <row r="17" spans="1:61" ht="19.5" customHeight="1">
      <c r="A17" s="111">
        <v>1</v>
      </c>
      <c r="B17" s="111">
        <v>2</v>
      </c>
      <c r="C17" s="111">
        <v>3</v>
      </c>
      <c r="D17" s="111">
        <v>4</v>
      </c>
      <c r="E17" s="111">
        <v>5</v>
      </c>
      <c r="F17" s="111">
        <v>6</v>
      </c>
      <c r="G17" s="111">
        <v>7</v>
      </c>
      <c r="H17" s="111">
        <v>8</v>
      </c>
      <c r="I17" s="111">
        <v>9</v>
      </c>
      <c r="J17" s="111">
        <v>10</v>
      </c>
      <c r="K17" s="111">
        <v>11</v>
      </c>
      <c r="L17" s="111">
        <v>12</v>
      </c>
      <c r="M17" s="111">
        <v>13</v>
      </c>
      <c r="N17" s="111">
        <v>14</v>
      </c>
      <c r="O17" s="111">
        <v>15</v>
      </c>
      <c r="P17" s="111">
        <v>16</v>
      </c>
      <c r="Q17" s="111">
        <v>17</v>
      </c>
      <c r="R17" s="111">
        <v>18</v>
      </c>
      <c r="S17" s="111">
        <v>19</v>
      </c>
      <c r="T17" s="111">
        <v>20</v>
      </c>
      <c r="U17" s="111">
        <v>21</v>
      </c>
      <c r="V17" s="111">
        <v>22</v>
      </c>
      <c r="W17" s="111">
        <v>23</v>
      </c>
      <c r="X17" s="111">
        <v>24</v>
      </c>
      <c r="Y17" s="111">
        <v>25</v>
      </c>
      <c r="Z17" s="111">
        <v>26</v>
      </c>
      <c r="AA17" s="111">
        <v>27</v>
      </c>
      <c r="AB17" s="111">
        <v>28</v>
      </c>
      <c r="AC17" s="121" t="s">
        <v>407</v>
      </c>
      <c r="AD17" s="121" t="s">
        <v>408</v>
      </c>
      <c r="AE17" s="121" t="s">
        <v>409</v>
      </c>
      <c r="AF17" s="121" t="s">
        <v>410</v>
      </c>
      <c r="AG17" s="121" t="s">
        <v>411</v>
      </c>
      <c r="AH17" s="121" t="s">
        <v>412</v>
      </c>
      <c r="AI17" s="111">
        <v>30</v>
      </c>
      <c r="AJ17" s="111">
        <v>31</v>
      </c>
      <c r="AK17" s="111">
        <v>32</v>
      </c>
      <c r="AL17" s="2"/>
      <c r="AM17" s="2"/>
      <c r="AN17" s="2"/>
      <c r="AO17" s="2"/>
      <c r="AP17" s="2"/>
      <c r="AQ17" s="2"/>
      <c r="AR17" s="2"/>
      <c r="AS17" s="2"/>
      <c r="AT17" s="2"/>
      <c r="AU17" s="2"/>
      <c r="AV17" s="2"/>
      <c r="AW17" s="2"/>
      <c r="AX17" s="2"/>
      <c r="AY17" s="2"/>
      <c r="AZ17" s="2"/>
      <c r="BA17" s="2"/>
      <c r="BB17" s="2"/>
      <c r="BC17" s="2"/>
      <c r="BD17" s="2"/>
      <c r="BE17" s="2"/>
      <c r="BF17" s="2"/>
      <c r="BG17" s="2"/>
      <c r="BH17" s="2"/>
      <c r="BI17" s="2"/>
    </row>
    <row r="18" spans="1:61" s="233" customFormat="1" ht="18.75">
      <c r="A18" s="172"/>
      <c r="B18" s="170" t="s">
        <v>642</v>
      </c>
      <c r="C18" s="173"/>
      <c r="D18" s="231" t="str">
        <f t="shared" ref="D18:AK18" si="0">D19</f>
        <v>нд</v>
      </c>
      <c r="E18" s="231" t="str">
        <f t="shared" si="0"/>
        <v>нд</v>
      </c>
      <c r="F18" s="231" t="str">
        <f t="shared" si="0"/>
        <v>нд</v>
      </c>
      <c r="G18" s="231" t="str">
        <f t="shared" si="0"/>
        <v>нд</v>
      </c>
      <c r="H18" s="231" t="str">
        <f t="shared" si="0"/>
        <v>нд</v>
      </c>
      <c r="I18" s="231" t="str">
        <f t="shared" si="0"/>
        <v>нд</v>
      </c>
      <c r="J18" s="232">
        <f t="shared" si="0"/>
        <v>0</v>
      </c>
      <c r="K18" s="231">
        <f t="shared" si="0"/>
        <v>60.842413899999997</v>
      </c>
      <c r="L18" s="231">
        <f t="shared" si="0"/>
        <v>5.7729999999999997</v>
      </c>
      <c r="M18" s="231">
        <f t="shared" si="0"/>
        <v>15.982800000000001</v>
      </c>
      <c r="N18" s="231">
        <f t="shared" si="0"/>
        <v>31.195307920000005</v>
      </c>
      <c r="O18" s="231">
        <f t="shared" si="0"/>
        <v>0</v>
      </c>
      <c r="P18" s="231" t="str">
        <f t="shared" si="0"/>
        <v>нд</v>
      </c>
      <c r="Q18" s="231" t="str">
        <f t="shared" si="0"/>
        <v>нд</v>
      </c>
      <c r="R18" s="231" t="str">
        <f t="shared" si="0"/>
        <v>нд</v>
      </c>
      <c r="S18" s="231" t="str">
        <f t="shared" si="0"/>
        <v>нд</v>
      </c>
      <c r="T18" s="231" t="str">
        <f t="shared" si="0"/>
        <v>нд</v>
      </c>
      <c r="U18" s="232">
        <f t="shared" si="0"/>
        <v>0</v>
      </c>
      <c r="V18" s="232">
        <f t="shared" si="0"/>
        <v>15.1124139</v>
      </c>
      <c r="W18" s="232">
        <f t="shared" si="0"/>
        <v>0</v>
      </c>
      <c r="X18" s="232">
        <f t="shared" si="0"/>
        <v>15.1124139</v>
      </c>
      <c r="Y18" s="232" t="str">
        <f t="shared" si="0"/>
        <v>нд</v>
      </c>
      <c r="Z18" s="232" t="str">
        <f t="shared" si="0"/>
        <v>нд</v>
      </c>
      <c r="AA18" s="232">
        <f t="shared" si="0"/>
        <v>0</v>
      </c>
      <c r="AB18" s="232" t="str">
        <f t="shared" si="0"/>
        <v>нд</v>
      </c>
      <c r="AC18" s="232">
        <f t="shared" si="0"/>
        <v>12.280305979999998</v>
      </c>
      <c r="AD18" s="232" t="str">
        <f t="shared" si="0"/>
        <v>нд</v>
      </c>
      <c r="AE18" s="232">
        <f t="shared" si="0"/>
        <v>30.835869999999996</v>
      </c>
      <c r="AF18" s="232" t="str">
        <f t="shared" si="0"/>
        <v>нд</v>
      </c>
      <c r="AG18" s="232">
        <f t="shared" si="0"/>
        <v>10.505800000000001</v>
      </c>
      <c r="AH18" s="232" t="str">
        <f t="shared" si="0"/>
        <v>нд</v>
      </c>
      <c r="AI18" s="232">
        <f t="shared" si="0"/>
        <v>60.843083899999996</v>
      </c>
      <c r="AJ18" s="231" t="str">
        <f t="shared" si="0"/>
        <v>нд</v>
      </c>
      <c r="AK18" s="231" t="str">
        <f t="shared" si="0"/>
        <v>нд</v>
      </c>
      <c r="AL18" s="105"/>
      <c r="AM18" s="105"/>
      <c r="AN18" s="105"/>
      <c r="AO18" s="105"/>
      <c r="AP18" s="105"/>
      <c r="AQ18" s="105"/>
      <c r="AR18" s="105"/>
      <c r="AS18" s="105"/>
      <c r="AT18" s="105"/>
      <c r="AU18" s="105"/>
      <c r="AV18" s="105"/>
      <c r="AW18" s="105"/>
      <c r="AX18" s="105"/>
      <c r="AY18" s="105"/>
      <c r="AZ18" s="105"/>
      <c r="BA18" s="105"/>
      <c r="BB18" s="105"/>
      <c r="BC18" s="105"/>
      <c r="BD18" s="105"/>
      <c r="BE18" s="105"/>
      <c r="BF18" s="105"/>
      <c r="BG18" s="105"/>
      <c r="BH18" s="105"/>
      <c r="BI18" s="105"/>
    </row>
    <row r="19" spans="1:61" ht="47.25">
      <c r="A19" s="176" t="s">
        <v>504</v>
      </c>
      <c r="B19" s="177" t="s">
        <v>681</v>
      </c>
      <c r="C19" s="178"/>
      <c r="D19" s="234" t="s">
        <v>586</v>
      </c>
      <c r="E19" s="234" t="s">
        <v>586</v>
      </c>
      <c r="F19" s="234" t="s">
        <v>586</v>
      </c>
      <c r="G19" s="234" t="s">
        <v>586</v>
      </c>
      <c r="H19" s="234" t="s">
        <v>586</v>
      </c>
      <c r="I19" s="234" t="s">
        <v>586</v>
      </c>
      <c r="J19" s="235">
        <f t="shared" ref="J19:AI19" si="1">J20+J33</f>
        <v>0</v>
      </c>
      <c r="K19" s="234">
        <f t="shared" si="1"/>
        <v>60.842413899999997</v>
      </c>
      <c r="L19" s="234">
        <f t="shared" si="1"/>
        <v>5.7729999999999997</v>
      </c>
      <c r="M19" s="234">
        <f t="shared" si="1"/>
        <v>15.982800000000001</v>
      </c>
      <c r="N19" s="235">
        <f t="shared" si="1"/>
        <v>31.195307920000005</v>
      </c>
      <c r="O19" s="235">
        <f t="shared" si="1"/>
        <v>0</v>
      </c>
      <c r="P19" s="235" t="s">
        <v>586</v>
      </c>
      <c r="Q19" s="235" t="s">
        <v>586</v>
      </c>
      <c r="R19" s="235" t="s">
        <v>586</v>
      </c>
      <c r="S19" s="235" t="s">
        <v>586</v>
      </c>
      <c r="T19" s="235" t="s">
        <v>586</v>
      </c>
      <c r="U19" s="235">
        <f t="shared" si="1"/>
        <v>0</v>
      </c>
      <c r="V19" s="235">
        <f t="shared" si="1"/>
        <v>15.1124139</v>
      </c>
      <c r="W19" s="235">
        <f t="shared" si="1"/>
        <v>0</v>
      </c>
      <c r="X19" s="235">
        <f t="shared" si="1"/>
        <v>15.1124139</v>
      </c>
      <c r="Y19" s="235" t="s">
        <v>586</v>
      </c>
      <c r="Z19" s="235" t="s">
        <v>586</v>
      </c>
      <c r="AA19" s="235">
        <f t="shared" si="1"/>
        <v>0</v>
      </c>
      <c r="AB19" s="235" t="s">
        <v>586</v>
      </c>
      <c r="AC19" s="235">
        <f t="shared" si="1"/>
        <v>12.280305979999998</v>
      </c>
      <c r="AD19" s="235" t="s">
        <v>586</v>
      </c>
      <c r="AE19" s="235">
        <f t="shared" si="1"/>
        <v>30.835869999999996</v>
      </c>
      <c r="AF19" s="235" t="s">
        <v>586</v>
      </c>
      <c r="AG19" s="235">
        <f t="shared" si="1"/>
        <v>10.505800000000001</v>
      </c>
      <c r="AH19" s="235" t="s">
        <v>586</v>
      </c>
      <c r="AI19" s="235">
        <f t="shared" si="1"/>
        <v>60.843083899999996</v>
      </c>
      <c r="AJ19" s="234" t="s">
        <v>586</v>
      </c>
      <c r="AK19" s="234" t="s">
        <v>586</v>
      </c>
    </row>
    <row r="20" spans="1:61" ht="47.25">
      <c r="A20" s="176" t="s">
        <v>510</v>
      </c>
      <c r="B20" s="177" t="s">
        <v>682</v>
      </c>
      <c r="C20" s="178"/>
      <c r="D20" s="234" t="str">
        <f t="shared" ref="D20:AK20" si="2">D21</f>
        <v>нд</v>
      </c>
      <c r="E20" s="234" t="str">
        <f t="shared" si="2"/>
        <v>нд</v>
      </c>
      <c r="F20" s="234" t="str">
        <f t="shared" si="2"/>
        <v>нд</v>
      </c>
      <c r="G20" s="234" t="str">
        <f t="shared" si="2"/>
        <v>нд</v>
      </c>
      <c r="H20" s="234" t="str">
        <f t="shared" si="2"/>
        <v>нд</v>
      </c>
      <c r="I20" s="234" t="str">
        <f t="shared" si="2"/>
        <v>нд</v>
      </c>
      <c r="J20" s="235">
        <f t="shared" si="2"/>
        <v>0</v>
      </c>
      <c r="K20" s="234">
        <f t="shared" si="2"/>
        <v>45.73</v>
      </c>
      <c r="L20" s="234">
        <f t="shared" si="2"/>
        <v>5.7729999999999997</v>
      </c>
      <c r="M20" s="234">
        <f t="shared" si="2"/>
        <v>15.982800000000001</v>
      </c>
      <c r="N20" s="235">
        <f t="shared" si="2"/>
        <v>23.974200000000003</v>
      </c>
      <c r="O20" s="235">
        <f t="shared" si="2"/>
        <v>0</v>
      </c>
      <c r="P20" s="235" t="str">
        <f t="shared" si="2"/>
        <v>нд</v>
      </c>
      <c r="Q20" s="235" t="str">
        <f t="shared" si="2"/>
        <v>нд</v>
      </c>
      <c r="R20" s="235" t="str">
        <f t="shared" si="2"/>
        <v>нд</v>
      </c>
      <c r="S20" s="235" t="str">
        <f t="shared" si="2"/>
        <v>нд</v>
      </c>
      <c r="T20" s="235" t="str">
        <f t="shared" si="2"/>
        <v>нд</v>
      </c>
      <c r="U20" s="235">
        <f t="shared" si="2"/>
        <v>0</v>
      </c>
      <c r="V20" s="235">
        <f t="shared" si="2"/>
        <v>0</v>
      </c>
      <c r="W20" s="235">
        <f t="shared" si="2"/>
        <v>0</v>
      </c>
      <c r="X20" s="235">
        <f t="shared" si="2"/>
        <v>0</v>
      </c>
      <c r="Y20" s="235" t="str">
        <f t="shared" si="2"/>
        <v>нд</v>
      </c>
      <c r="Z20" s="235" t="str">
        <f t="shared" si="2"/>
        <v>нд</v>
      </c>
      <c r="AA20" s="235">
        <f t="shared" si="2"/>
        <v>0</v>
      </c>
      <c r="AB20" s="235" t="str">
        <f t="shared" si="2"/>
        <v>нд</v>
      </c>
      <c r="AC20" s="235">
        <f t="shared" si="2"/>
        <v>4.3889999999999976</v>
      </c>
      <c r="AD20" s="235" t="s">
        <v>586</v>
      </c>
      <c r="AE20" s="235">
        <f t="shared" si="2"/>
        <v>30.835869999999996</v>
      </c>
      <c r="AF20" s="235" t="str">
        <f t="shared" si="2"/>
        <v>нд</v>
      </c>
      <c r="AG20" s="235">
        <f t="shared" si="2"/>
        <v>10.505800000000001</v>
      </c>
      <c r="AH20" s="235" t="str">
        <f t="shared" si="2"/>
        <v>нд</v>
      </c>
      <c r="AI20" s="235">
        <f t="shared" si="2"/>
        <v>45.730669999999996</v>
      </c>
      <c r="AJ20" s="234" t="str">
        <f t="shared" si="2"/>
        <v>нд</v>
      </c>
      <c r="AK20" s="234" t="str">
        <f t="shared" si="2"/>
        <v>нд</v>
      </c>
    </row>
    <row r="21" spans="1:61" ht="31.5">
      <c r="A21" s="176" t="s">
        <v>560</v>
      </c>
      <c r="B21" s="177" t="s">
        <v>683</v>
      </c>
      <c r="C21" s="178"/>
      <c r="D21" s="234" t="s">
        <v>586</v>
      </c>
      <c r="E21" s="234" t="s">
        <v>586</v>
      </c>
      <c r="F21" s="234" t="s">
        <v>586</v>
      </c>
      <c r="G21" s="234" t="s">
        <v>586</v>
      </c>
      <c r="H21" s="234" t="s">
        <v>586</v>
      </c>
      <c r="I21" s="234" t="s">
        <v>586</v>
      </c>
      <c r="J21" s="235">
        <f t="shared" ref="J21:AI21" si="3">SUM(J22:J32)</f>
        <v>0</v>
      </c>
      <c r="K21" s="234">
        <f t="shared" si="3"/>
        <v>45.73</v>
      </c>
      <c r="L21" s="234">
        <f t="shared" si="3"/>
        <v>5.7729999999999997</v>
      </c>
      <c r="M21" s="234">
        <f t="shared" si="3"/>
        <v>15.982800000000001</v>
      </c>
      <c r="N21" s="235">
        <f t="shared" si="3"/>
        <v>23.974200000000003</v>
      </c>
      <c r="O21" s="235">
        <f t="shared" si="3"/>
        <v>0</v>
      </c>
      <c r="P21" s="235" t="s">
        <v>586</v>
      </c>
      <c r="Q21" s="235" t="s">
        <v>586</v>
      </c>
      <c r="R21" s="235" t="s">
        <v>586</v>
      </c>
      <c r="S21" s="235" t="s">
        <v>586</v>
      </c>
      <c r="T21" s="235" t="s">
        <v>586</v>
      </c>
      <c r="U21" s="235">
        <f t="shared" si="3"/>
        <v>0</v>
      </c>
      <c r="V21" s="235">
        <f>SUM(V22:V32)</f>
        <v>0</v>
      </c>
      <c r="W21" s="235">
        <f t="shared" si="3"/>
        <v>0</v>
      </c>
      <c r="X21" s="235">
        <f t="shared" si="3"/>
        <v>0</v>
      </c>
      <c r="Y21" s="235" t="s">
        <v>586</v>
      </c>
      <c r="Z21" s="235" t="s">
        <v>586</v>
      </c>
      <c r="AA21" s="235">
        <f t="shared" si="3"/>
        <v>0</v>
      </c>
      <c r="AB21" s="235" t="s">
        <v>586</v>
      </c>
      <c r="AC21" s="235">
        <f t="shared" si="3"/>
        <v>4.3889999999999976</v>
      </c>
      <c r="AD21" s="235" t="s">
        <v>586</v>
      </c>
      <c r="AE21" s="235">
        <f t="shared" si="3"/>
        <v>30.835869999999996</v>
      </c>
      <c r="AF21" s="235" t="s">
        <v>586</v>
      </c>
      <c r="AG21" s="235">
        <f t="shared" si="3"/>
        <v>10.505800000000001</v>
      </c>
      <c r="AH21" s="235" t="s">
        <v>586</v>
      </c>
      <c r="AI21" s="235">
        <f t="shared" si="3"/>
        <v>45.730669999999996</v>
      </c>
      <c r="AJ21" s="234" t="s">
        <v>586</v>
      </c>
      <c r="AK21" s="234" t="s">
        <v>586</v>
      </c>
    </row>
    <row r="22" spans="1:61" ht="47.25">
      <c r="A22" s="69" t="s">
        <v>753</v>
      </c>
      <c r="B22" s="185" t="s">
        <v>688</v>
      </c>
      <c r="C22" s="217" t="s">
        <v>764</v>
      </c>
      <c r="D22" s="111" t="s">
        <v>746</v>
      </c>
      <c r="E22" s="111">
        <v>2018</v>
      </c>
      <c r="F22" s="111">
        <v>2019</v>
      </c>
      <c r="G22" s="212" t="s">
        <v>586</v>
      </c>
      <c r="H22" s="236" t="s">
        <v>586</v>
      </c>
      <c r="I22" s="236" t="s">
        <v>586</v>
      </c>
      <c r="J22" s="237">
        <v>0</v>
      </c>
      <c r="K22" s="237">
        <f>SUM(L22:O22)</f>
        <v>3.496</v>
      </c>
      <c r="L22" s="237">
        <v>0.45600000000000002</v>
      </c>
      <c r="M22" s="237">
        <v>1.2160000000000002</v>
      </c>
      <c r="N22" s="237">
        <v>1.8239999999999998</v>
      </c>
      <c r="O22" s="237"/>
      <c r="P22" s="212" t="s">
        <v>586</v>
      </c>
      <c r="Q22" s="212" t="s">
        <v>586</v>
      </c>
      <c r="R22" s="212" t="s">
        <v>586</v>
      </c>
      <c r="S22" s="212" t="s">
        <v>586</v>
      </c>
      <c r="T22" s="212" t="s">
        <v>586</v>
      </c>
      <c r="U22" s="212" t="s">
        <v>586</v>
      </c>
      <c r="V22" s="212" t="s">
        <v>586</v>
      </c>
      <c r="W22" s="212" t="s">
        <v>586</v>
      </c>
      <c r="X22" s="212" t="s">
        <v>586</v>
      </c>
      <c r="Y22" s="212" t="s">
        <v>586</v>
      </c>
      <c r="Z22" s="212" t="s">
        <v>586</v>
      </c>
      <c r="AA22" s="212" t="s">
        <v>586</v>
      </c>
      <c r="AB22" s="212" t="s">
        <v>586</v>
      </c>
      <c r="AC22" s="237">
        <v>0.45599999999999952</v>
      </c>
      <c r="AD22" s="237" t="s">
        <v>586</v>
      </c>
      <c r="AE22" s="237">
        <v>3.0399999999999996</v>
      </c>
      <c r="AF22" s="237" t="s">
        <v>586</v>
      </c>
      <c r="AG22" s="237"/>
      <c r="AH22" s="237" t="s">
        <v>586</v>
      </c>
      <c r="AI22" s="237">
        <f>AC22+AE22+AG22</f>
        <v>3.4959999999999991</v>
      </c>
      <c r="AJ22" s="212" t="s">
        <v>586</v>
      </c>
      <c r="AK22" s="212" t="s">
        <v>586</v>
      </c>
    </row>
    <row r="23" spans="1:61" ht="47.25">
      <c r="A23" s="69" t="s">
        <v>754</v>
      </c>
      <c r="B23" s="185" t="s">
        <v>689</v>
      </c>
      <c r="C23" s="217" t="s">
        <v>765</v>
      </c>
      <c r="D23" s="111" t="s">
        <v>746</v>
      </c>
      <c r="E23" s="111">
        <v>2018</v>
      </c>
      <c r="F23" s="111">
        <v>2019</v>
      </c>
      <c r="G23" s="212" t="s">
        <v>586</v>
      </c>
      <c r="H23" s="236" t="s">
        <v>586</v>
      </c>
      <c r="I23" s="236" t="s">
        <v>586</v>
      </c>
      <c r="J23" s="237">
        <v>0</v>
      </c>
      <c r="K23" s="237">
        <f t="shared" ref="K23:K86" si="4">SUM(L23:O23)</f>
        <v>2.7690000000000001</v>
      </c>
      <c r="L23" s="237">
        <v>0.36099999999999999</v>
      </c>
      <c r="M23" s="237">
        <v>0.96320000000000017</v>
      </c>
      <c r="N23" s="237">
        <v>1.4448000000000001</v>
      </c>
      <c r="O23" s="199"/>
      <c r="P23" s="212" t="s">
        <v>586</v>
      </c>
      <c r="Q23" s="212" t="s">
        <v>586</v>
      </c>
      <c r="R23" s="212" t="s">
        <v>586</v>
      </c>
      <c r="S23" s="212" t="s">
        <v>586</v>
      </c>
      <c r="T23" s="212" t="s">
        <v>586</v>
      </c>
      <c r="U23" s="212" t="s">
        <v>586</v>
      </c>
      <c r="V23" s="212" t="s">
        <v>586</v>
      </c>
      <c r="W23" s="212" t="s">
        <v>586</v>
      </c>
      <c r="X23" s="212" t="s">
        <v>586</v>
      </c>
      <c r="Y23" s="212" t="s">
        <v>586</v>
      </c>
      <c r="Z23" s="212" t="s">
        <v>586</v>
      </c>
      <c r="AA23" s="212" t="s">
        <v>586</v>
      </c>
      <c r="AB23" s="212" t="s">
        <v>586</v>
      </c>
      <c r="AC23" s="237">
        <v>0.36119999999999974</v>
      </c>
      <c r="AD23" s="237" t="s">
        <v>586</v>
      </c>
      <c r="AE23" s="237">
        <v>2.4080000000000004</v>
      </c>
      <c r="AF23" s="237" t="s">
        <v>586</v>
      </c>
      <c r="AG23" s="237"/>
      <c r="AH23" s="237" t="s">
        <v>586</v>
      </c>
      <c r="AI23" s="237">
        <f t="shared" ref="AI23:AI86" si="5">AC23+AE23+AG23</f>
        <v>2.7692000000000001</v>
      </c>
      <c r="AJ23" s="212" t="s">
        <v>586</v>
      </c>
      <c r="AK23" s="212" t="s">
        <v>586</v>
      </c>
    </row>
    <row r="24" spans="1:61" ht="47.25">
      <c r="A24" s="69" t="s">
        <v>755</v>
      </c>
      <c r="B24" s="185" t="s">
        <v>690</v>
      </c>
      <c r="C24" s="217" t="s">
        <v>766</v>
      </c>
      <c r="D24" s="111" t="s">
        <v>746</v>
      </c>
      <c r="E24" s="111">
        <v>2018</v>
      </c>
      <c r="F24" s="111">
        <v>2019</v>
      </c>
      <c r="G24" s="212" t="s">
        <v>586</v>
      </c>
      <c r="H24" s="236" t="s">
        <v>586</v>
      </c>
      <c r="I24" s="236" t="s">
        <v>586</v>
      </c>
      <c r="J24" s="237">
        <v>0</v>
      </c>
      <c r="K24" s="237">
        <f t="shared" si="4"/>
        <v>1.1319999999999999</v>
      </c>
      <c r="L24" s="237">
        <v>0.14799999999999999</v>
      </c>
      <c r="M24" s="237">
        <v>0.39359999999999995</v>
      </c>
      <c r="N24" s="237">
        <v>0.59039999999999992</v>
      </c>
      <c r="O24" s="199"/>
      <c r="P24" s="212" t="s">
        <v>586</v>
      </c>
      <c r="Q24" s="212" t="s">
        <v>586</v>
      </c>
      <c r="R24" s="212" t="s">
        <v>586</v>
      </c>
      <c r="S24" s="212" t="s">
        <v>586</v>
      </c>
      <c r="T24" s="212" t="s">
        <v>586</v>
      </c>
      <c r="U24" s="212" t="s">
        <v>586</v>
      </c>
      <c r="V24" s="212" t="s">
        <v>586</v>
      </c>
      <c r="W24" s="212" t="s">
        <v>586</v>
      </c>
      <c r="X24" s="212" t="s">
        <v>586</v>
      </c>
      <c r="Y24" s="212" t="s">
        <v>586</v>
      </c>
      <c r="Z24" s="212" t="s">
        <v>586</v>
      </c>
      <c r="AA24" s="212" t="s">
        <v>586</v>
      </c>
      <c r="AB24" s="212" t="s">
        <v>586</v>
      </c>
      <c r="AC24" s="237">
        <v>0.14759999999999995</v>
      </c>
      <c r="AD24" s="237" t="s">
        <v>586</v>
      </c>
      <c r="AE24" s="237">
        <v>0.98399999999999999</v>
      </c>
      <c r="AF24" s="237" t="s">
        <v>586</v>
      </c>
      <c r="AG24" s="237"/>
      <c r="AH24" s="237" t="s">
        <v>586</v>
      </c>
      <c r="AI24" s="237">
        <f t="shared" si="5"/>
        <v>1.1315999999999999</v>
      </c>
      <c r="AJ24" s="212" t="s">
        <v>586</v>
      </c>
      <c r="AK24" s="212" t="s">
        <v>586</v>
      </c>
    </row>
    <row r="25" spans="1:61" ht="47.25">
      <c r="A25" s="69" t="s">
        <v>756</v>
      </c>
      <c r="B25" s="185" t="s">
        <v>691</v>
      </c>
      <c r="C25" s="217" t="s">
        <v>767</v>
      </c>
      <c r="D25" s="111" t="s">
        <v>746</v>
      </c>
      <c r="E25" s="111">
        <v>2019</v>
      </c>
      <c r="F25" s="111">
        <v>2020</v>
      </c>
      <c r="G25" s="212" t="s">
        <v>586</v>
      </c>
      <c r="H25" s="236" t="s">
        <v>586</v>
      </c>
      <c r="I25" s="236" t="s">
        <v>586</v>
      </c>
      <c r="J25" s="237">
        <v>0</v>
      </c>
      <c r="K25" s="237">
        <f t="shared" si="4"/>
        <v>2.6079999999999997</v>
      </c>
      <c r="L25" s="237">
        <v>0.14799999999999999</v>
      </c>
      <c r="M25" s="237">
        <v>0.98399999999999999</v>
      </c>
      <c r="N25" s="237">
        <v>1.476</v>
      </c>
      <c r="O25" s="199"/>
      <c r="P25" s="212" t="s">
        <v>586</v>
      </c>
      <c r="Q25" s="212" t="s">
        <v>586</v>
      </c>
      <c r="R25" s="212" t="s">
        <v>586</v>
      </c>
      <c r="S25" s="212" t="s">
        <v>586</v>
      </c>
      <c r="T25" s="212" t="s">
        <v>586</v>
      </c>
      <c r="U25" s="212" t="s">
        <v>586</v>
      </c>
      <c r="V25" s="212" t="s">
        <v>586</v>
      </c>
      <c r="W25" s="212" t="s">
        <v>586</v>
      </c>
      <c r="X25" s="212" t="s">
        <v>586</v>
      </c>
      <c r="Y25" s="212" t="s">
        <v>586</v>
      </c>
      <c r="Z25" s="212" t="s">
        <v>586</v>
      </c>
      <c r="AA25" s="212" t="s">
        <v>586</v>
      </c>
      <c r="AB25" s="212" t="s">
        <v>586</v>
      </c>
      <c r="AC25" s="237"/>
      <c r="AD25" s="237" t="s">
        <v>586</v>
      </c>
      <c r="AE25" s="237">
        <v>0.34019999999999984</v>
      </c>
      <c r="AF25" s="237" t="s">
        <v>586</v>
      </c>
      <c r="AG25" s="237">
        <v>2.2679999999999998</v>
      </c>
      <c r="AH25" s="237" t="s">
        <v>586</v>
      </c>
      <c r="AI25" s="237">
        <f t="shared" si="5"/>
        <v>2.6081999999999996</v>
      </c>
      <c r="AJ25" s="212" t="s">
        <v>586</v>
      </c>
      <c r="AK25" s="212" t="s">
        <v>586</v>
      </c>
    </row>
    <row r="26" spans="1:61" ht="47.25">
      <c r="A26" s="69" t="s">
        <v>757</v>
      </c>
      <c r="B26" s="185" t="s">
        <v>692</v>
      </c>
      <c r="C26" s="217" t="s">
        <v>768</v>
      </c>
      <c r="D26" s="111" t="s">
        <v>746</v>
      </c>
      <c r="E26" s="111">
        <v>2019</v>
      </c>
      <c r="F26" s="111">
        <v>2020</v>
      </c>
      <c r="G26" s="212" t="s">
        <v>586</v>
      </c>
      <c r="H26" s="236" t="s">
        <v>586</v>
      </c>
      <c r="I26" s="236" t="s">
        <v>586</v>
      </c>
      <c r="J26" s="237">
        <v>0</v>
      </c>
      <c r="K26" s="237">
        <f t="shared" si="4"/>
        <v>5.1980000000000004</v>
      </c>
      <c r="L26" s="237">
        <v>0.67800000000000005</v>
      </c>
      <c r="M26" s="237">
        <v>1.8080000000000003</v>
      </c>
      <c r="N26" s="237">
        <v>2.7120000000000002</v>
      </c>
      <c r="O26" s="199"/>
      <c r="P26" s="212" t="s">
        <v>586</v>
      </c>
      <c r="Q26" s="212" t="s">
        <v>586</v>
      </c>
      <c r="R26" s="212" t="s">
        <v>586</v>
      </c>
      <c r="S26" s="212" t="s">
        <v>586</v>
      </c>
      <c r="T26" s="212" t="s">
        <v>586</v>
      </c>
      <c r="U26" s="212" t="s">
        <v>586</v>
      </c>
      <c r="V26" s="212" t="s">
        <v>586</v>
      </c>
      <c r="W26" s="212" t="s">
        <v>586</v>
      </c>
      <c r="X26" s="212" t="s">
        <v>586</v>
      </c>
      <c r="Y26" s="212" t="s">
        <v>586</v>
      </c>
      <c r="Z26" s="212" t="s">
        <v>586</v>
      </c>
      <c r="AA26" s="212" t="s">
        <v>586</v>
      </c>
      <c r="AB26" s="212" t="s">
        <v>586</v>
      </c>
      <c r="AC26" s="237"/>
      <c r="AD26" s="237" t="s">
        <v>586</v>
      </c>
      <c r="AE26" s="237">
        <v>0.67799999999999994</v>
      </c>
      <c r="AF26" s="237" t="s">
        <v>586</v>
      </c>
      <c r="AG26" s="237">
        <v>4.5200000000000005</v>
      </c>
      <c r="AH26" s="237" t="s">
        <v>586</v>
      </c>
      <c r="AI26" s="237">
        <f t="shared" si="5"/>
        <v>5.1980000000000004</v>
      </c>
      <c r="AJ26" s="212" t="s">
        <v>586</v>
      </c>
      <c r="AK26" s="212" t="s">
        <v>586</v>
      </c>
    </row>
    <row r="27" spans="1:61" ht="47.25">
      <c r="A27" s="69" t="s">
        <v>758</v>
      </c>
      <c r="B27" s="186" t="s">
        <v>693</v>
      </c>
      <c r="C27" s="217" t="s">
        <v>769</v>
      </c>
      <c r="D27" s="111" t="s">
        <v>746</v>
      </c>
      <c r="E27" s="111">
        <v>2018</v>
      </c>
      <c r="F27" s="111">
        <v>2019</v>
      </c>
      <c r="G27" s="212" t="s">
        <v>586</v>
      </c>
      <c r="H27" s="236" t="s">
        <v>586</v>
      </c>
      <c r="I27" s="236" t="s">
        <v>586</v>
      </c>
      <c r="J27" s="237">
        <v>0</v>
      </c>
      <c r="K27" s="237">
        <f t="shared" si="4"/>
        <v>9.9130000000000003</v>
      </c>
      <c r="L27" s="237">
        <v>1.2929999999999999</v>
      </c>
      <c r="M27" s="237">
        <v>3.4480000000000004</v>
      </c>
      <c r="N27" s="237">
        <v>5.1720000000000006</v>
      </c>
      <c r="O27" s="237"/>
      <c r="P27" s="212" t="s">
        <v>586</v>
      </c>
      <c r="Q27" s="212" t="s">
        <v>586</v>
      </c>
      <c r="R27" s="212" t="s">
        <v>586</v>
      </c>
      <c r="S27" s="212" t="s">
        <v>586</v>
      </c>
      <c r="T27" s="212" t="s">
        <v>586</v>
      </c>
      <c r="U27" s="212" t="s">
        <v>586</v>
      </c>
      <c r="V27" s="212" t="s">
        <v>586</v>
      </c>
      <c r="W27" s="212" t="s">
        <v>586</v>
      </c>
      <c r="X27" s="212" t="s">
        <v>586</v>
      </c>
      <c r="Y27" s="212" t="s">
        <v>586</v>
      </c>
      <c r="Z27" s="212" t="s">
        <v>586</v>
      </c>
      <c r="AA27" s="212" t="s">
        <v>586</v>
      </c>
      <c r="AB27" s="212" t="s">
        <v>586</v>
      </c>
      <c r="AC27" s="237">
        <v>1.2929999999999993</v>
      </c>
      <c r="AD27" s="237" t="s">
        <v>586</v>
      </c>
      <c r="AE27" s="237">
        <v>8.620000000000001</v>
      </c>
      <c r="AF27" s="237" t="s">
        <v>586</v>
      </c>
      <c r="AG27" s="237"/>
      <c r="AH27" s="237" t="s">
        <v>586</v>
      </c>
      <c r="AI27" s="237">
        <f t="shared" si="5"/>
        <v>9.9130000000000003</v>
      </c>
      <c r="AJ27" s="212" t="s">
        <v>586</v>
      </c>
      <c r="AK27" s="212" t="s">
        <v>586</v>
      </c>
    </row>
    <row r="28" spans="1:61" ht="47.25">
      <c r="A28" s="69" t="s">
        <v>759</v>
      </c>
      <c r="B28" s="186" t="s">
        <v>694</v>
      </c>
      <c r="C28" s="217" t="s">
        <v>770</v>
      </c>
      <c r="D28" s="111" t="s">
        <v>746</v>
      </c>
      <c r="E28" s="111">
        <v>2019</v>
      </c>
      <c r="F28" s="111">
        <v>2020</v>
      </c>
      <c r="G28" s="212" t="s">
        <v>586</v>
      </c>
      <c r="H28" s="236" t="s">
        <v>586</v>
      </c>
      <c r="I28" s="236" t="s">
        <v>586</v>
      </c>
      <c r="J28" s="237">
        <v>0</v>
      </c>
      <c r="K28" s="237">
        <f t="shared" si="4"/>
        <v>2.4809999999999999</v>
      </c>
      <c r="L28" s="237">
        <v>0.32400000000000001</v>
      </c>
      <c r="M28" s="237">
        <v>0.86280000000000001</v>
      </c>
      <c r="N28" s="237">
        <v>1.2942</v>
      </c>
      <c r="O28" s="199"/>
      <c r="P28" s="212" t="s">
        <v>586</v>
      </c>
      <c r="Q28" s="212" t="s">
        <v>586</v>
      </c>
      <c r="R28" s="212" t="s">
        <v>586</v>
      </c>
      <c r="S28" s="212" t="s">
        <v>586</v>
      </c>
      <c r="T28" s="212" t="s">
        <v>586</v>
      </c>
      <c r="U28" s="212" t="s">
        <v>586</v>
      </c>
      <c r="V28" s="212" t="s">
        <v>586</v>
      </c>
      <c r="W28" s="212" t="s">
        <v>586</v>
      </c>
      <c r="X28" s="212" t="s">
        <v>586</v>
      </c>
      <c r="Y28" s="212" t="s">
        <v>586</v>
      </c>
      <c r="Z28" s="212" t="s">
        <v>586</v>
      </c>
      <c r="AA28" s="212" t="s">
        <v>586</v>
      </c>
      <c r="AB28" s="212" t="s">
        <v>586</v>
      </c>
      <c r="AC28" s="237"/>
      <c r="AD28" s="237" t="s">
        <v>586</v>
      </c>
      <c r="AE28" s="237">
        <v>0.3236699999999999</v>
      </c>
      <c r="AF28" s="237" t="s">
        <v>586</v>
      </c>
      <c r="AG28" s="237">
        <v>2.1577999999999999</v>
      </c>
      <c r="AH28" s="237" t="s">
        <v>586</v>
      </c>
      <c r="AI28" s="237">
        <f t="shared" si="5"/>
        <v>2.4814699999999998</v>
      </c>
      <c r="AJ28" s="212" t="s">
        <v>586</v>
      </c>
      <c r="AK28" s="212" t="s">
        <v>586</v>
      </c>
    </row>
    <row r="29" spans="1:61" ht="47.25">
      <c r="A29" s="69" t="s">
        <v>760</v>
      </c>
      <c r="B29" s="186" t="s">
        <v>695</v>
      </c>
      <c r="C29" s="217" t="s">
        <v>771</v>
      </c>
      <c r="D29" s="111" t="s">
        <v>746</v>
      </c>
      <c r="E29" s="111">
        <v>2018</v>
      </c>
      <c r="F29" s="111">
        <v>2019</v>
      </c>
      <c r="G29" s="212" t="s">
        <v>586</v>
      </c>
      <c r="H29" s="236" t="s">
        <v>586</v>
      </c>
      <c r="I29" s="236" t="s">
        <v>586</v>
      </c>
      <c r="J29" s="237">
        <v>0</v>
      </c>
      <c r="K29" s="237">
        <f t="shared" si="4"/>
        <v>2.125</v>
      </c>
      <c r="L29" s="237">
        <v>0.27700000000000002</v>
      </c>
      <c r="M29" s="237">
        <v>0.73919999999999997</v>
      </c>
      <c r="N29" s="237">
        <v>1.1087999999999998</v>
      </c>
      <c r="O29" s="199"/>
      <c r="P29" s="212" t="s">
        <v>586</v>
      </c>
      <c r="Q29" s="212" t="s">
        <v>586</v>
      </c>
      <c r="R29" s="212" t="s">
        <v>586</v>
      </c>
      <c r="S29" s="212" t="s">
        <v>586</v>
      </c>
      <c r="T29" s="212" t="s">
        <v>586</v>
      </c>
      <c r="U29" s="212" t="s">
        <v>586</v>
      </c>
      <c r="V29" s="212" t="s">
        <v>586</v>
      </c>
      <c r="W29" s="212" t="s">
        <v>586</v>
      </c>
      <c r="X29" s="212" t="s">
        <v>586</v>
      </c>
      <c r="Y29" s="212" t="s">
        <v>586</v>
      </c>
      <c r="Z29" s="212" t="s">
        <v>586</v>
      </c>
      <c r="AA29" s="212" t="s">
        <v>586</v>
      </c>
      <c r="AB29" s="212" t="s">
        <v>586</v>
      </c>
      <c r="AC29" s="237">
        <v>0.27719999999999989</v>
      </c>
      <c r="AD29" s="237" t="s">
        <v>586</v>
      </c>
      <c r="AE29" s="237">
        <v>1.8480000000000001</v>
      </c>
      <c r="AF29" s="237" t="s">
        <v>586</v>
      </c>
      <c r="AG29" s="237"/>
      <c r="AH29" s="237" t="s">
        <v>586</v>
      </c>
      <c r="AI29" s="237">
        <f t="shared" si="5"/>
        <v>2.1252</v>
      </c>
      <c r="AJ29" s="212" t="s">
        <v>586</v>
      </c>
      <c r="AK29" s="212" t="s">
        <v>586</v>
      </c>
    </row>
    <row r="30" spans="1:61" s="2" customFormat="1" ht="47.25">
      <c r="A30" s="69" t="s">
        <v>761</v>
      </c>
      <c r="B30" s="186" t="s">
        <v>696</v>
      </c>
      <c r="C30" s="217" t="s">
        <v>772</v>
      </c>
      <c r="D30" s="111" t="s">
        <v>746</v>
      </c>
      <c r="E30" s="111">
        <v>2019</v>
      </c>
      <c r="F30" s="111">
        <v>2020</v>
      </c>
      <c r="G30" s="212" t="s">
        <v>586</v>
      </c>
      <c r="H30" s="236" t="s">
        <v>586</v>
      </c>
      <c r="I30" s="236" t="s">
        <v>586</v>
      </c>
      <c r="J30" s="237">
        <v>0</v>
      </c>
      <c r="K30" s="237">
        <f t="shared" si="4"/>
        <v>1.794</v>
      </c>
      <c r="L30" s="237">
        <v>0.23399999999999976</v>
      </c>
      <c r="M30" s="237">
        <v>0.62400000000000011</v>
      </c>
      <c r="N30" s="237">
        <v>0.93600000000000017</v>
      </c>
      <c r="O30" s="199"/>
      <c r="P30" s="212" t="s">
        <v>586</v>
      </c>
      <c r="Q30" s="212" t="s">
        <v>586</v>
      </c>
      <c r="R30" s="212" t="s">
        <v>586</v>
      </c>
      <c r="S30" s="212" t="s">
        <v>586</v>
      </c>
      <c r="T30" s="212" t="s">
        <v>586</v>
      </c>
      <c r="U30" s="212" t="s">
        <v>586</v>
      </c>
      <c r="V30" s="212" t="s">
        <v>586</v>
      </c>
      <c r="W30" s="212" t="s">
        <v>586</v>
      </c>
      <c r="X30" s="212" t="s">
        <v>586</v>
      </c>
      <c r="Y30" s="212" t="s">
        <v>586</v>
      </c>
      <c r="Z30" s="212" t="s">
        <v>586</v>
      </c>
      <c r="AA30" s="212" t="s">
        <v>586</v>
      </c>
      <c r="AB30" s="212" t="s">
        <v>586</v>
      </c>
      <c r="AC30" s="237"/>
      <c r="AD30" s="237" t="s">
        <v>586</v>
      </c>
      <c r="AE30" s="237">
        <v>0.23399999999999976</v>
      </c>
      <c r="AF30" s="237" t="s">
        <v>586</v>
      </c>
      <c r="AG30" s="237">
        <v>1.56</v>
      </c>
      <c r="AH30" s="237" t="s">
        <v>586</v>
      </c>
      <c r="AI30" s="237">
        <f t="shared" si="5"/>
        <v>1.7939999999999998</v>
      </c>
      <c r="AJ30" s="212" t="s">
        <v>586</v>
      </c>
      <c r="AK30" s="212" t="s">
        <v>586</v>
      </c>
    </row>
    <row r="31" spans="1:61" ht="47.25">
      <c r="A31" s="69" t="s">
        <v>762</v>
      </c>
      <c r="B31" s="186" t="s">
        <v>698</v>
      </c>
      <c r="C31" s="217" t="s">
        <v>773</v>
      </c>
      <c r="D31" s="111" t="s">
        <v>746</v>
      </c>
      <c r="E31" s="111">
        <v>2018</v>
      </c>
      <c r="F31" s="111">
        <v>2019</v>
      </c>
      <c r="G31" s="212" t="s">
        <v>586</v>
      </c>
      <c r="H31" s="236" t="s">
        <v>586</v>
      </c>
      <c r="I31" s="236" t="s">
        <v>586</v>
      </c>
      <c r="J31" s="237">
        <v>0</v>
      </c>
      <c r="K31" s="237">
        <f t="shared" si="4"/>
        <v>12.811</v>
      </c>
      <c r="L31" s="237">
        <v>1.671</v>
      </c>
      <c r="M31" s="237">
        <v>4.4560000000000004</v>
      </c>
      <c r="N31" s="237">
        <v>6.6840000000000002</v>
      </c>
      <c r="O31" s="199"/>
      <c r="P31" s="212" t="s">
        <v>586</v>
      </c>
      <c r="Q31" s="212" t="s">
        <v>586</v>
      </c>
      <c r="R31" s="212" t="s">
        <v>586</v>
      </c>
      <c r="S31" s="212" t="s">
        <v>586</v>
      </c>
      <c r="T31" s="212" t="s">
        <v>586</v>
      </c>
      <c r="U31" s="212" t="s">
        <v>586</v>
      </c>
      <c r="V31" s="212" t="s">
        <v>586</v>
      </c>
      <c r="W31" s="212" t="s">
        <v>586</v>
      </c>
      <c r="X31" s="212" t="s">
        <v>586</v>
      </c>
      <c r="Y31" s="212" t="s">
        <v>586</v>
      </c>
      <c r="Z31" s="212" t="s">
        <v>586</v>
      </c>
      <c r="AA31" s="212" t="s">
        <v>586</v>
      </c>
      <c r="AB31" s="212" t="s">
        <v>586</v>
      </c>
      <c r="AC31" s="237">
        <v>1.6709999999999994</v>
      </c>
      <c r="AD31" s="237" t="s">
        <v>586</v>
      </c>
      <c r="AE31" s="237">
        <v>11.14</v>
      </c>
      <c r="AF31" s="237" t="s">
        <v>586</v>
      </c>
      <c r="AG31" s="237"/>
      <c r="AH31" s="237" t="s">
        <v>586</v>
      </c>
      <c r="AI31" s="237">
        <f t="shared" si="5"/>
        <v>12.811</v>
      </c>
      <c r="AJ31" s="212" t="s">
        <v>586</v>
      </c>
      <c r="AK31" s="212" t="s">
        <v>586</v>
      </c>
    </row>
    <row r="32" spans="1:61" ht="47.25">
      <c r="A32" s="69" t="s">
        <v>763</v>
      </c>
      <c r="B32" s="187" t="s">
        <v>697</v>
      </c>
      <c r="C32" s="217" t="s">
        <v>774</v>
      </c>
      <c r="D32" s="111" t="s">
        <v>746</v>
      </c>
      <c r="E32" s="111">
        <v>2018</v>
      </c>
      <c r="F32" s="111">
        <v>2019</v>
      </c>
      <c r="G32" s="212" t="s">
        <v>586</v>
      </c>
      <c r="H32" s="236" t="s">
        <v>586</v>
      </c>
      <c r="I32" s="236" t="s">
        <v>586</v>
      </c>
      <c r="J32" s="237">
        <v>0</v>
      </c>
      <c r="K32" s="237">
        <f t="shared" si="4"/>
        <v>1.403</v>
      </c>
      <c r="L32" s="237">
        <v>0.183</v>
      </c>
      <c r="M32" s="237">
        <v>0.48799999999999999</v>
      </c>
      <c r="N32" s="237">
        <v>0.73199999999999998</v>
      </c>
      <c r="O32" s="199"/>
      <c r="P32" s="212" t="s">
        <v>586</v>
      </c>
      <c r="Q32" s="212" t="s">
        <v>586</v>
      </c>
      <c r="R32" s="212" t="s">
        <v>586</v>
      </c>
      <c r="S32" s="212" t="s">
        <v>586</v>
      </c>
      <c r="T32" s="212" t="s">
        <v>586</v>
      </c>
      <c r="U32" s="212" t="s">
        <v>586</v>
      </c>
      <c r="V32" s="212" t="s">
        <v>586</v>
      </c>
      <c r="W32" s="212" t="s">
        <v>586</v>
      </c>
      <c r="X32" s="212" t="s">
        <v>586</v>
      </c>
      <c r="Y32" s="212" t="s">
        <v>586</v>
      </c>
      <c r="Z32" s="212" t="s">
        <v>586</v>
      </c>
      <c r="AA32" s="212" t="s">
        <v>586</v>
      </c>
      <c r="AB32" s="212" t="s">
        <v>586</v>
      </c>
      <c r="AC32" s="237">
        <v>0.18299999999999983</v>
      </c>
      <c r="AD32" s="237" t="s">
        <v>586</v>
      </c>
      <c r="AE32" s="237">
        <v>1.22</v>
      </c>
      <c r="AF32" s="237" t="s">
        <v>586</v>
      </c>
      <c r="AG32" s="237"/>
      <c r="AH32" s="237" t="s">
        <v>586</v>
      </c>
      <c r="AI32" s="237">
        <f t="shared" si="5"/>
        <v>1.4029999999999998</v>
      </c>
      <c r="AJ32" s="212" t="s">
        <v>586</v>
      </c>
      <c r="AK32" s="212" t="s">
        <v>586</v>
      </c>
    </row>
    <row r="33" spans="1:37" ht="47.25">
      <c r="A33" s="176" t="s">
        <v>511</v>
      </c>
      <c r="B33" s="177" t="s">
        <v>685</v>
      </c>
      <c r="C33" s="181"/>
      <c r="D33" s="234" t="str">
        <f t="shared" ref="D33:S34" si="6">D34</f>
        <v>нд</v>
      </c>
      <c r="E33" s="234" t="str">
        <f t="shared" si="6"/>
        <v>нд</v>
      </c>
      <c r="F33" s="234" t="str">
        <f t="shared" si="6"/>
        <v>нд</v>
      </c>
      <c r="G33" s="234" t="str">
        <f t="shared" si="6"/>
        <v>нд</v>
      </c>
      <c r="H33" s="234" t="str">
        <f t="shared" si="6"/>
        <v>нд</v>
      </c>
      <c r="I33" s="234" t="str">
        <f t="shared" si="6"/>
        <v>нд</v>
      </c>
      <c r="J33" s="235">
        <f t="shared" si="6"/>
        <v>0</v>
      </c>
      <c r="K33" s="235">
        <f t="shared" si="6"/>
        <v>15.1124139</v>
      </c>
      <c r="L33" s="235">
        <f t="shared" si="6"/>
        <v>0</v>
      </c>
      <c r="M33" s="235">
        <f t="shared" si="6"/>
        <v>0</v>
      </c>
      <c r="N33" s="235">
        <f t="shared" si="6"/>
        <v>7.2211079199999997</v>
      </c>
      <c r="O33" s="234">
        <f t="shared" si="6"/>
        <v>0</v>
      </c>
      <c r="P33" s="234" t="str">
        <f t="shared" si="6"/>
        <v>нд</v>
      </c>
      <c r="Q33" s="234" t="str">
        <f t="shared" si="6"/>
        <v>нд</v>
      </c>
      <c r="R33" s="234" t="str">
        <f t="shared" si="6"/>
        <v>нд</v>
      </c>
      <c r="S33" s="234" t="str">
        <f t="shared" si="6"/>
        <v>нд</v>
      </c>
      <c r="T33" s="234" t="str">
        <f t="shared" ref="T33:AI34" si="7">T34</f>
        <v>нд</v>
      </c>
      <c r="U33" s="235">
        <f t="shared" si="7"/>
        <v>0</v>
      </c>
      <c r="V33" s="235">
        <f t="shared" si="7"/>
        <v>15.1124139</v>
      </c>
      <c r="W33" s="235">
        <f t="shared" si="7"/>
        <v>0</v>
      </c>
      <c r="X33" s="235">
        <f t="shared" si="7"/>
        <v>15.1124139</v>
      </c>
      <c r="Y33" s="235" t="str">
        <f t="shared" si="7"/>
        <v>нд</v>
      </c>
      <c r="Z33" s="235" t="str">
        <f t="shared" si="7"/>
        <v>нд</v>
      </c>
      <c r="AA33" s="235">
        <f t="shared" si="7"/>
        <v>0</v>
      </c>
      <c r="AB33" s="235" t="str">
        <f t="shared" si="7"/>
        <v>нд</v>
      </c>
      <c r="AC33" s="235">
        <f t="shared" si="7"/>
        <v>7.8913059800000003</v>
      </c>
      <c r="AD33" s="235" t="str">
        <f t="shared" si="7"/>
        <v>нд</v>
      </c>
      <c r="AE33" s="235">
        <f t="shared" si="7"/>
        <v>0</v>
      </c>
      <c r="AF33" s="235" t="str">
        <f t="shared" si="7"/>
        <v>нд</v>
      </c>
      <c r="AG33" s="235">
        <f t="shared" si="7"/>
        <v>0</v>
      </c>
      <c r="AH33" s="234" t="str">
        <f t="shared" si="7"/>
        <v>нд</v>
      </c>
      <c r="AI33" s="235">
        <f t="shared" si="7"/>
        <v>15.1124139</v>
      </c>
      <c r="AJ33" s="234" t="str">
        <f>AJ34</f>
        <v>нд</v>
      </c>
      <c r="AK33" s="234" t="str">
        <f>AK34</f>
        <v>нд</v>
      </c>
    </row>
    <row r="34" spans="1:37" ht="47.25">
      <c r="A34" s="176" t="s">
        <v>567</v>
      </c>
      <c r="B34" s="177" t="s">
        <v>684</v>
      </c>
      <c r="C34" s="181"/>
      <c r="D34" s="234" t="s">
        <v>586</v>
      </c>
      <c r="E34" s="234" t="s">
        <v>586</v>
      </c>
      <c r="F34" s="234" t="s">
        <v>586</v>
      </c>
      <c r="G34" s="234" t="str">
        <f t="shared" si="6"/>
        <v>нд</v>
      </c>
      <c r="H34" s="234" t="str">
        <f t="shared" si="6"/>
        <v>нд</v>
      </c>
      <c r="I34" s="234" t="str">
        <f t="shared" si="6"/>
        <v>нд</v>
      </c>
      <c r="J34" s="235">
        <f t="shared" si="6"/>
        <v>0</v>
      </c>
      <c r="K34" s="235">
        <f t="shared" si="6"/>
        <v>15.1124139</v>
      </c>
      <c r="L34" s="235">
        <f t="shared" si="6"/>
        <v>0</v>
      </c>
      <c r="M34" s="235">
        <f t="shared" si="6"/>
        <v>0</v>
      </c>
      <c r="N34" s="235">
        <f t="shared" si="6"/>
        <v>7.2211079199999997</v>
      </c>
      <c r="O34" s="234">
        <f t="shared" si="6"/>
        <v>0</v>
      </c>
      <c r="P34" s="234" t="str">
        <f t="shared" si="6"/>
        <v>нд</v>
      </c>
      <c r="Q34" s="234" t="str">
        <f t="shared" si="6"/>
        <v>нд</v>
      </c>
      <c r="R34" s="234" t="str">
        <f t="shared" si="6"/>
        <v>нд</v>
      </c>
      <c r="S34" s="234" t="str">
        <f t="shared" si="6"/>
        <v>нд</v>
      </c>
      <c r="T34" s="234" t="str">
        <f t="shared" si="7"/>
        <v>нд</v>
      </c>
      <c r="U34" s="235">
        <f t="shared" si="7"/>
        <v>0</v>
      </c>
      <c r="V34" s="235">
        <f t="shared" si="7"/>
        <v>15.1124139</v>
      </c>
      <c r="W34" s="235">
        <f t="shared" si="7"/>
        <v>0</v>
      </c>
      <c r="X34" s="235">
        <f t="shared" si="7"/>
        <v>15.1124139</v>
      </c>
      <c r="Y34" s="235" t="str">
        <f t="shared" si="7"/>
        <v>нд</v>
      </c>
      <c r="Z34" s="235" t="str">
        <f t="shared" si="7"/>
        <v>нд</v>
      </c>
      <c r="AA34" s="235">
        <f t="shared" si="7"/>
        <v>0</v>
      </c>
      <c r="AB34" s="235" t="str">
        <f t="shared" si="7"/>
        <v>нд</v>
      </c>
      <c r="AC34" s="235">
        <f t="shared" si="7"/>
        <v>7.8913059800000003</v>
      </c>
      <c r="AD34" s="235" t="str">
        <f t="shared" si="7"/>
        <v>нд</v>
      </c>
      <c r="AE34" s="235">
        <f t="shared" si="7"/>
        <v>0</v>
      </c>
      <c r="AF34" s="235" t="str">
        <f t="shared" si="7"/>
        <v>нд</v>
      </c>
      <c r="AG34" s="235">
        <f t="shared" si="7"/>
        <v>0</v>
      </c>
      <c r="AH34" s="234" t="str">
        <f t="shared" si="7"/>
        <v>нд</v>
      </c>
      <c r="AI34" s="235">
        <f t="shared" si="7"/>
        <v>15.1124139</v>
      </c>
      <c r="AJ34" s="234" t="str">
        <f>AJ35</f>
        <v>нд</v>
      </c>
      <c r="AK34" s="234" t="str">
        <f>AK35</f>
        <v>нд</v>
      </c>
    </row>
    <row r="35" spans="1:37" s="245" customFormat="1" ht="63">
      <c r="A35" s="238" t="s">
        <v>776</v>
      </c>
      <c r="B35" s="239" t="s">
        <v>699</v>
      </c>
      <c r="C35" s="240" t="s">
        <v>775</v>
      </c>
      <c r="D35" s="241" t="s">
        <v>746</v>
      </c>
      <c r="E35" s="241">
        <v>2017</v>
      </c>
      <c r="F35" s="241">
        <v>2018</v>
      </c>
      <c r="G35" s="242" t="s">
        <v>586</v>
      </c>
      <c r="H35" s="243" t="s">
        <v>586</v>
      </c>
      <c r="I35" s="243" t="s">
        <v>586</v>
      </c>
      <c r="J35" s="244">
        <v>0</v>
      </c>
      <c r="K35" s="244">
        <v>15.1124139</v>
      </c>
      <c r="L35" s="244"/>
      <c r="M35" s="244"/>
      <c r="N35" s="244">
        <v>7.2211079199999997</v>
      </c>
      <c r="O35" s="244"/>
      <c r="P35" s="242" t="s">
        <v>586</v>
      </c>
      <c r="Q35" s="242" t="s">
        <v>586</v>
      </c>
      <c r="R35" s="242" t="s">
        <v>586</v>
      </c>
      <c r="S35" s="242" t="s">
        <v>586</v>
      </c>
      <c r="T35" s="242" t="s">
        <v>586</v>
      </c>
      <c r="U35" s="242"/>
      <c r="V35" s="244">
        <f>AI35</f>
        <v>15.1124139</v>
      </c>
      <c r="W35" s="244">
        <f>U35</f>
        <v>0</v>
      </c>
      <c r="X35" s="244">
        <f>AI35</f>
        <v>15.1124139</v>
      </c>
      <c r="Y35" s="242" t="s">
        <v>586</v>
      </c>
      <c r="Z35" s="242" t="s">
        <v>586</v>
      </c>
      <c r="AA35" s="243"/>
      <c r="AB35" s="242" t="s">
        <v>586</v>
      </c>
      <c r="AC35" s="244">
        <v>7.8913059800000003</v>
      </c>
      <c r="AD35" s="244" t="s">
        <v>586</v>
      </c>
      <c r="AE35" s="244"/>
      <c r="AF35" s="244" t="s">
        <v>586</v>
      </c>
      <c r="AG35" s="244"/>
      <c r="AH35" s="244" t="s">
        <v>586</v>
      </c>
      <c r="AI35" s="244">
        <f>AC35+AE35+AG35+N35</f>
        <v>15.1124139</v>
      </c>
      <c r="AJ35" s="242" t="s">
        <v>586</v>
      </c>
      <c r="AK35" s="242" t="s">
        <v>586</v>
      </c>
    </row>
    <row r="36" spans="1:37" ht="18.75">
      <c r="A36" s="174"/>
      <c r="B36" s="188" t="s">
        <v>654</v>
      </c>
      <c r="C36" s="229" t="s">
        <v>586</v>
      </c>
      <c r="D36" s="231" t="str">
        <f t="shared" ref="D36:AK36" si="8">D37</f>
        <v>нд</v>
      </c>
      <c r="E36" s="231" t="str">
        <f t="shared" si="8"/>
        <v>нд</v>
      </c>
      <c r="F36" s="231" t="str">
        <f t="shared" si="8"/>
        <v>нд</v>
      </c>
      <c r="G36" s="231" t="str">
        <f t="shared" si="8"/>
        <v>нд</v>
      </c>
      <c r="H36" s="231" t="str">
        <f t="shared" si="8"/>
        <v>нд</v>
      </c>
      <c r="I36" s="231" t="str">
        <f t="shared" si="8"/>
        <v>нд</v>
      </c>
      <c r="J36" s="232">
        <f t="shared" si="8"/>
        <v>0</v>
      </c>
      <c r="K36" s="232">
        <f t="shared" si="8"/>
        <v>34.066775999999997</v>
      </c>
      <c r="L36" s="232">
        <f t="shared" si="8"/>
        <v>3.0538541666666665</v>
      </c>
      <c r="M36" s="232">
        <f t="shared" si="8"/>
        <v>10.010458333333334</v>
      </c>
      <c r="N36" s="232">
        <f t="shared" si="8"/>
        <v>21.002463499999998</v>
      </c>
      <c r="O36" s="232">
        <f t="shared" si="8"/>
        <v>0</v>
      </c>
      <c r="P36" s="231" t="str">
        <f t="shared" si="8"/>
        <v>нд</v>
      </c>
      <c r="Q36" s="231" t="str">
        <f t="shared" si="8"/>
        <v>нд</v>
      </c>
      <c r="R36" s="231" t="str">
        <f t="shared" si="8"/>
        <v>нд</v>
      </c>
      <c r="S36" s="231" t="str">
        <f t="shared" si="8"/>
        <v>нд</v>
      </c>
      <c r="T36" s="231" t="str">
        <f t="shared" si="8"/>
        <v>нд</v>
      </c>
      <c r="U36" s="232">
        <f t="shared" si="8"/>
        <v>0</v>
      </c>
      <c r="V36" s="232">
        <f t="shared" si="8"/>
        <v>0</v>
      </c>
      <c r="W36" s="232">
        <f t="shared" si="8"/>
        <v>0</v>
      </c>
      <c r="X36" s="232">
        <f t="shared" si="8"/>
        <v>0</v>
      </c>
      <c r="Y36" s="232" t="str">
        <f t="shared" si="8"/>
        <v>нд</v>
      </c>
      <c r="Z36" s="232" t="str">
        <f t="shared" si="8"/>
        <v>нд</v>
      </c>
      <c r="AA36" s="232">
        <v>0</v>
      </c>
      <c r="AB36" s="232" t="str">
        <f t="shared" si="8"/>
        <v>нд</v>
      </c>
      <c r="AC36" s="232">
        <f t="shared" si="8"/>
        <v>3.6611999999999978</v>
      </c>
      <c r="AD36" s="232" t="str">
        <f t="shared" si="8"/>
        <v>нд</v>
      </c>
      <c r="AE36" s="232">
        <f t="shared" si="8"/>
        <v>30.408000000000001</v>
      </c>
      <c r="AF36" s="232" t="str">
        <f t="shared" si="8"/>
        <v>нд</v>
      </c>
      <c r="AG36" s="232">
        <f t="shared" si="8"/>
        <v>0</v>
      </c>
      <c r="AH36" s="232" t="str">
        <f t="shared" si="8"/>
        <v>нд</v>
      </c>
      <c r="AI36" s="232">
        <f t="shared" si="8"/>
        <v>34.069199999999995</v>
      </c>
      <c r="AJ36" s="231" t="str">
        <f t="shared" si="8"/>
        <v>нд</v>
      </c>
      <c r="AK36" s="231" t="str">
        <f t="shared" si="8"/>
        <v>нд</v>
      </c>
    </row>
    <row r="37" spans="1:37" ht="47.25">
      <c r="A37" s="176" t="s">
        <v>504</v>
      </c>
      <c r="B37" s="177" t="s">
        <v>681</v>
      </c>
      <c r="C37" s="229" t="s">
        <v>586</v>
      </c>
      <c r="D37" s="234" t="s">
        <v>586</v>
      </c>
      <c r="E37" s="234" t="s">
        <v>586</v>
      </c>
      <c r="F37" s="234" t="s">
        <v>586</v>
      </c>
      <c r="G37" s="234" t="s">
        <v>586</v>
      </c>
      <c r="H37" s="234" t="s">
        <v>586</v>
      </c>
      <c r="I37" s="234" t="s">
        <v>586</v>
      </c>
      <c r="J37" s="235">
        <f t="shared" ref="J37:O37" si="9">J38+J42</f>
        <v>0</v>
      </c>
      <c r="K37" s="235">
        <f t="shared" si="9"/>
        <v>34.066775999999997</v>
      </c>
      <c r="L37" s="235">
        <f t="shared" si="9"/>
        <v>3.0538541666666665</v>
      </c>
      <c r="M37" s="235">
        <f t="shared" si="9"/>
        <v>10.010458333333334</v>
      </c>
      <c r="N37" s="235">
        <f t="shared" si="9"/>
        <v>21.002463499999998</v>
      </c>
      <c r="O37" s="235">
        <f t="shared" si="9"/>
        <v>0</v>
      </c>
      <c r="P37" s="235" t="s">
        <v>586</v>
      </c>
      <c r="Q37" s="235" t="s">
        <v>586</v>
      </c>
      <c r="R37" s="235" t="s">
        <v>586</v>
      </c>
      <c r="S37" s="235" t="s">
        <v>586</v>
      </c>
      <c r="T37" s="235" t="s">
        <v>586</v>
      </c>
      <c r="U37" s="235">
        <f>U38+U42</f>
        <v>0</v>
      </c>
      <c r="V37" s="235">
        <f>V38+V42</f>
        <v>0</v>
      </c>
      <c r="W37" s="235">
        <f>W38+W42</f>
        <v>0</v>
      </c>
      <c r="X37" s="235">
        <f>X38+X42</f>
        <v>0</v>
      </c>
      <c r="Y37" s="235" t="s">
        <v>586</v>
      </c>
      <c r="Z37" s="235" t="s">
        <v>586</v>
      </c>
      <c r="AA37" s="235">
        <v>0</v>
      </c>
      <c r="AB37" s="235" t="s">
        <v>586</v>
      </c>
      <c r="AC37" s="235">
        <f>AC38+AC42</f>
        <v>3.6611999999999978</v>
      </c>
      <c r="AD37" s="235" t="s">
        <v>586</v>
      </c>
      <c r="AE37" s="235">
        <f>AE38+AE42</f>
        <v>30.408000000000001</v>
      </c>
      <c r="AF37" s="235" t="s">
        <v>586</v>
      </c>
      <c r="AG37" s="235">
        <f>AG38+AG42</f>
        <v>0</v>
      </c>
      <c r="AH37" s="235" t="s">
        <v>586</v>
      </c>
      <c r="AI37" s="235">
        <f>AI38+AI42</f>
        <v>34.069199999999995</v>
      </c>
      <c r="AJ37" s="234" t="s">
        <v>586</v>
      </c>
      <c r="AK37" s="234" t="s">
        <v>586</v>
      </c>
    </row>
    <row r="38" spans="1:37" ht="78.75">
      <c r="A38" s="176" t="s">
        <v>509</v>
      </c>
      <c r="B38" s="177" t="s">
        <v>686</v>
      </c>
      <c r="C38" s="229" t="s">
        <v>586</v>
      </c>
      <c r="D38" s="234" t="str">
        <f t="shared" ref="D38:AC38" si="10">D39</f>
        <v>нд</v>
      </c>
      <c r="E38" s="234" t="str">
        <f t="shared" si="10"/>
        <v>нд</v>
      </c>
      <c r="F38" s="234" t="str">
        <f t="shared" si="10"/>
        <v>нд</v>
      </c>
      <c r="G38" s="234" t="str">
        <f t="shared" si="10"/>
        <v>нд</v>
      </c>
      <c r="H38" s="234" t="str">
        <f t="shared" si="10"/>
        <v>нд</v>
      </c>
      <c r="I38" s="234" t="str">
        <f t="shared" si="10"/>
        <v>нд</v>
      </c>
      <c r="J38" s="235">
        <f t="shared" si="10"/>
        <v>0</v>
      </c>
      <c r="K38" s="235">
        <f t="shared" si="10"/>
        <v>6</v>
      </c>
      <c r="L38" s="235">
        <f t="shared" si="10"/>
        <v>0</v>
      </c>
      <c r="M38" s="235">
        <f t="shared" si="10"/>
        <v>0</v>
      </c>
      <c r="N38" s="235">
        <f t="shared" si="10"/>
        <v>6</v>
      </c>
      <c r="O38" s="235">
        <f t="shared" si="10"/>
        <v>0</v>
      </c>
      <c r="P38" s="235" t="str">
        <f t="shared" si="10"/>
        <v>нд</v>
      </c>
      <c r="Q38" s="235" t="str">
        <f t="shared" si="10"/>
        <v>нд</v>
      </c>
      <c r="R38" s="235" t="str">
        <f t="shared" si="10"/>
        <v>нд</v>
      </c>
      <c r="S38" s="235" t="str">
        <f t="shared" si="10"/>
        <v>нд</v>
      </c>
      <c r="T38" s="235" t="str">
        <f t="shared" si="10"/>
        <v>нд</v>
      </c>
      <c r="U38" s="235">
        <f t="shared" si="10"/>
        <v>0</v>
      </c>
      <c r="V38" s="235">
        <f t="shared" si="10"/>
        <v>0</v>
      </c>
      <c r="W38" s="235">
        <f t="shared" si="10"/>
        <v>0</v>
      </c>
      <c r="X38" s="235">
        <f t="shared" si="10"/>
        <v>0</v>
      </c>
      <c r="Y38" s="235" t="str">
        <f t="shared" si="10"/>
        <v>нд</v>
      </c>
      <c r="Z38" s="235" t="str">
        <f t="shared" si="10"/>
        <v>нд</v>
      </c>
      <c r="AA38" s="235">
        <f t="shared" si="10"/>
        <v>0</v>
      </c>
      <c r="AB38" s="235" t="str">
        <f t="shared" si="10"/>
        <v>нд</v>
      </c>
      <c r="AC38" s="235">
        <f t="shared" si="10"/>
        <v>0</v>
      </c>
      <c r="AD38" s="235" t="s">
        <v>586</v>
      </c>
      <c r="AE38" s="235">
        <f t="shared" ref="AE38:AK38" si="11">AE39</f>
        <v>6</v>
      </c>
      <c r="AF38" s="235" t="str">
        <f t="shared" si="11"/>
        <v>нд</v>
      </c>
      <c r="AG38" s="235">
        <f t="shared" si="11"/>
        <v>0</v>
      </c>
      <c r="AH38" s="235" t="str">
        <f t="shared" si="11"/>
        <v>нд</v>
      </c>
      <c r="AI38" s="235">
        <f t="shared" si="11"/>
        <v>6</v>
      </c>
      <c r="AJ38" s="234" t="str">
        <f t="shared" si="11"/>
        <v>нд</v>
      </c>
      <c r="AK38" s="234" t="str">
        <f t="shared" si="11"/>
        <v>нд</v>
      </c>
    </row>
    <row r="39" spans="1:37" ht="63">
      <c r="A39" s="176" t="s">
        <v>557</v>
      </c>
      <c r="B39" s="177" t="s">
        <v>687</v>
      </c>
      <c r="C39" s="229" t="s">
        <v>586</v>
      </c>
      <c r="D39" s="234" t="s">
        <v>586</v>
      </c>
      <c r="E39" s="234" t="s">
        <v>586</v>
      </c>
      <c r="F39" s="234" t="s">
        <v>586</v>
      </c>
      <c r="G39" s="234" t="s">
        <v>586</v>
      </c>
      <c r="H39" s="234" t="s">
        <v>586</v>
      </c>
      <c r="I39" s="234" t="s">
        <v>586</v>
      </c>
      <c r="J39" s="235">
        <f t="shared" ref="J39:O39" si="12">SUM(J40:J41)</f>
        <v>0</v>
      </c>
      <c r="K39" s="235">
        <f t="shared" si="12"/>
        <v>6</v>
      </c>
      <c r="L39" s="235">
        <f t="shared" si="12"/>
        <v>0</v>
      </c>
      <c r="M39" s="235">
        <f t="shared" si="12"/>
        <v>0</v>
      </c>
      <c r="N39" s="235">
        <f t="shared" si="12"/>
        <v>6</v>
      </c>
      <c r="O39" s="235">
        <f t="shared" si="12"/>
        <v>0</v>
      </c>
      <c r="P39" s="235" t="s">
        <v>586</v>
      </c>
      <c r="Q39" s="235" t="s">
        <v>586</v>
      </c>
      <c r="R39" s="235" t="s">
        <v>586</v>
      </c>
      <c r="S39" s="235" t="s">
        <v>586</v>
      </c>
      <c r="T39" s="235" t="s">
        <v>586</v>
      </c>
      <c r="U39" s="235">
        <f>SUM(U40:U41)</f>
        <v>0</v>
      </c>
      <c r="V39" s="235">
        <f>SUM(V40:V41)</f>
        <v>0</v>
      </c>
      <c r="W39" s="235">
        <f>SUM(W40:W41)</f>
        <v>0</v>
      </c>
      <c r="X39" s="235">
        <f>SUM(X40:X41)</f>
        <v>0</v>
      </c>
      <c r="Y39" s="235" t="s">
        <v>586</v>
      </c>
      <c r="Z39" s="235" t="s">
        <v>586</v>
      </c>
      <c r="AA39" s="235">
        <f>SUM(AA40:AA41)</f>
        <v>0</v>
      </c>
      <c r="AB39" s="235" t="s">
        <v>586</v>
      </c>
      <c r="AC39" s="235">
        <f>SUM(AC40:AC41)</f>
        <v>0</v>
      </c>
      <c r="AD39" s="235" t="s">
        <v>586</v>
      </c>
      <c r="AE39" s="235">
        <f>SUM(AE40:AE41)</f>
        <v>6</v>
      </c>
      <c r="AF39" s="235" t="s">
        <v>586</v>
      </c>
      <c r="AG39" s="235">
        <f>SUM(AG40:AG41)</f>
        <v>0</v>
      </c>
      <c r="AH39" s="235" t="s">
        <v>586</v>
      </c>
      <c r="AI39" s="235">
        <f>SUM(AI40:AI41)</f>
        <v>6</v>
      </c>
      <c r="AJ39" s="234" t="s">
        <v>586</v>
      </c>
      <c r="AK39" s="234" t="s">
        <v>586</v>
      </c>
    </row>
    <row r="40" spans="1:37" ht="94.5">
      <c r="A40" s="29" t="s">
        <v>777</v>
      </c>
      <c r="B40" s="182" t="s">
        <v>726</v>
      </c>
      <c r="C40" s="217" t="s">
        <v>779</v>
      </c>
      <c r="D40" s="111" t="s">
        <v>746</v>
      </c>
      <c r="E40" s="111">
        <v>2018</v>
      </c>
      <c r="F40" s="111">
        <v>2018</v>
      </c>
      <c r="G40" s="212" t="s">
        <v>586</v>
      </c>
      <c r="H40" s="236" t="s">
        <v>586</v>
      </c>
      <c r="I40" s="236" t="s">
        <v>586</v>
      </c>
      <c r="J40" s="237">
        <v>0</v>
      </c>
      <c r="K40" s="237">
        <f t="shared" si="4"/>
        <v>5</v>
      </c>
      <c r="L40" s="199"/>
      <c r="M40" s="237"/>
      <c r="N40" s="237">
        <v>5</v>
      </c>
      <c r="O40" s="199"/>
      <c r="P40" s="212" t="s">
        <v>586</v>
      </c>
      <c r="Q40" s="212" t="s">
        <v>586</v>
      </c>
      <c r="R40" s="212" t="s">
        <v>586</v>
      </c>
      <c r="S40" s="212" t="s">
        <v>586</v>
      </c>
      <c r="T40" s="212" t="s">
        <v>586</v>
      </c>
      <c r="U40" s="212" t="s">
        <v>586</v>
      </c>
      <c r="V40" s="212" t="s">
        <v>586</v>
      </c>
      <c r="W40" s="212" t="s">
        <v>586</v>
      </c>
      <c r="X40" s="212" t="s">
        <v>586</v>
      </c>
      <c r="Y40" s="212" t="s">
        <v>586</v>
      </c>
      <c r="Z40" s="212" t="s">
        <v>586</v>
      </c>
      <c r="AA40" s="212" t="s">
        <v>586</v>
      </c>
      <c r="AB40" s="212" t="s">
        <v>586</v>
      </c>
      <c r="AC40" s="237"/>
      <c r="AD40" s="237" t="s">
        <v>586</v>
      </c>
      <c r="AE40" s="237">
        <v>5</v>
      </c>
      <c r="AF40" s="237" t="s">
        <v>586</v>
      </c>
      <c r="AG40" s="237"/>
      <c r="AH40" s="237" t="s">
        <v>586</v>
      </c>
      <c r="AI40" s="237">
        <f t="shared" si="5"/>
        <v>5</v>
      </c>
      <c r="AJ40" s="212" t="s">
        <v>586</v>
      </c>
      <c r="AK40" s="212" t="s">
        <v>586</v>
      </c>
    </row>
    <row r="41" spans="1:37" ht="63">
      <c r="A41" s="29" t="s">
        <v>778</v>
      </c>
      <c r="B41" s="183" t="s">
        <v>727</v>
      </c>
      <c r="C41" s="217" t="s">
        <v>780</v>
      </c>
      <c r="D41" s="111" t="s">
        <v>746</v>
      </c>
      <c r="E41" s="111">
        <v>2018</v>
      </c>
      <c r="F41" s="111">
        <v>2018</v>
      </c>
      <c r="G41" s="212" t="s">
        <v>586</v>
      </c>
      <c r="H41" s="236" t="s">
        <v>586</v>
      </c>
      <c r="I41" s="236" t="s">
        <v>586</v>
      </c>
      <c r="J41" s="237">
        <v>0</v>
      </c>
      <c r="K41" s="237">
        <f t="shared" si="4"/>
        <v>1</v>
      </c>
      <c r="L41" s="199"/>
      <c r="M41" s="237"/>
      <c r="N41" s="237">
        <v>1</v>
      </c>
      <c r="O41" s="199"/>
      <c r="P41" s="212" t="s">
        <v>586</v>
      </c>
      <c r="Q41" s="212" t="s">
        <v>586</v>
      </c>
      <c r="R41" s="212" t="s">
        <v>586</v>
      </c>
      <c r="S41" s="212" t="s">
        <v>586</v>
      </c>
      <c r="T41" s="212" t="s">
        <v>586</v>
      </c>
      <c r="U41" s="212" t="s">
        <v>586</v>
      </c>
      <c r="V41" s="212" t="s">
        <v>586</v>
      </c>
      <c r="W41" s="212" t="s">
        <v>586</v>
      </c>
      <c r="X41" s="212" t="s">
        <v>586</v>
      </c>
      <c r="Y41" s="212" t="s">
        <v>586</v>
      </c>
      <c r="Z41" s="212" t="s">
        <v>586</v>
      </c>
      <c r="AA41" s="212" t="s">
        <v>586</v>
      </c>
      <c r="AB41" s="212" t="s">
        <v>586</v>
      </c>
      <c r="AC41" s="237"/>
      <c r="AD41" s="237" t="s">
        <v>586</v>
      </c>
      <c r="AE41" s="237">
        <v>1</v>
      </c>
      <c r="AF41" s="237" t="s">
        <v>586</v>
      </c>
      <c r="AG41" s="237"/>
      <c r="AH41" s="237" t="s">
        <v>586</v>
      </c>
      <c r="AI41" s="237">
        <f t="shared" si="5"/>
        <v>1</v>
      </c>
      <c r="AJ41" s="212" t="s">
        <v>586</v>
      </c>
      <c r="AK41" s="212" t="s">
        <v>586</v>
      </c>
    </row>
    <row r="42" spans="1:37" ht="47.25">
      <c r="A42" s="176" t="s">
        <v>510</v>
      </c>
      <c r="B42" s="177" t="s">
        <v>682</v>
      </c>
      <c r="C42" s="229" t="s">
        <v>586</v>
      </c>
      <c r="D42" s="234" t="str">
        <f t="shared" ref="D42:S43" si="13">D43</f>
        <v>нд</v>
      </c>
      <c r="E42" s="234" t="str">
        <f t="shared" si="13"/>
        <v>нд</v>
      </c>
      <c r="F42" s="234" t="str">
        <f t="shared" si="13"/>
        <v>нд</v>
      </c>
      <c r="G42" s="234" t="str">
        <f t="shared" si="13"/>
        <v>нд</v>
      </c>
      <c r="H42" s="234" t="str">
        <f t="shared" si="13"/>
        <v>нд</v>
      </c>
      <c r="I42" s="234" t="str">
        <f t="shared" si="13"/>
        <v>нд</v>
      </c>
      <c r="J42" s="235">
        <f t="shared" si="13"/>
        <v>0</v>
      </c>
      <c r="K42" s="235">
        <f t="shared" si="13"/>
        <v>28.066775999999997</v>
      </c>
      <c r="L42" s="235">
        <f t="shared" si="13"/>
        <v>3.0538541666666665</v>
      </c>
      <c r="M42" s="235">
        <f t="shared" si="13"/>
        <v>10.010458333333334</v>
      </c>
      <c r="N42" s="235">
        <f t="shared" si="13"/>
        <v>15.002463499999999</v>
      </c>
      <c r="O42" s="235">
        <f t="shared" si="13"/>
        <v>0</v>
      </c>
      <c r="P42" s="234" t="str">
        <f t="shared" si="13"/>
        <v>нд</v>
      </c>
      <c r="Q42" s="234" t="str">
        <f t="shared" si="13"/>
        <v>нд</v>
      </c>
      <c r="R42" s="234" t="str">
        <f t="shared" si="13"/>
        <v>нд</v>
      </c>
      <c r="S42" s="234" t="str">
        <f t="shared" si="13"/>
        <v>нд</v>
      </c>
      <c r="T42" s="234" t="str">
        <f t="shared" ref="T42:AI43" si="14">T43</f>
        <v>нд</v>
      </c>
      <c r="U42" s="235">
        <f t="shared" si="14"/>
        <v>0</v>
      </c>
      <c r="V42" s="235">
        <f t="shared" si="14"/>
        <v>0</v>
      </c>
      <c r="W42" s="235">
        <f t="shared" si="14"/>
        <v>0</v>
      </c>
      <c r="X42" s="235">
        <f t="shared" si="14"/>
        <v>0</v>
      </c>
      <c r="Y42" s="234" t="str">
        <f t="shared" si="14"/>
        <v>нд</v>
      </c>
      <c r="Z42" s="234" t="str">
        <f t="shared" si="14"/>
        <v>нд</v>
      </c>
      <c r="AA42" s="235" t="str">
        <f t="shared" si="14"/>
        <v>нд</v>
      </c>
      <c r="AB42" s="234" t="str">
        <f t="shared" si="14"/>
        <v>нд</v>
      </c>
      <c r="AC42" s="235">
        <f t="shared" si="14"/>
        <v>3.6611999999999978</v>
      </c>
      <c r="AD42" s="234" t="str">
        <f t="shared" si="14"/>
        <v>нд</v>
      </c>
      <c r="AE42" s="235">
        <f t="shared" si="14"/>
        <v>24.408000000000001</v>
      </c>
      <c r="AF42" s="234" t="str">
        <f t="shared" si="14"/>
        <v>нд</v>
      </c>
      <c r="AG42" s="235">
        <f t="shared" si="14"/>
        <v>0</v>
      </c>
      <c r="AH42" s="234" t="str">
        <f t="shared" si="14"/>
        <v>нд</v>
      </c>
      <c r="AI42" s="235">
        <f t="shared" si="14"/>
        <v>28.069199999999995</v>
      </c>
      <c r="AJ42" s="234" t="str">
        <f>AJ43</f>
        <v>нд</v>
      </c>
      <c r="AK42" s="234" t="str">
        <f>AK43</f>
        <v>нд</v>
      </c>
    </row>
    <row r="43" spans="1:37" ht="31.5">
      <c r="A43" s="176" t="s">
        <v>560</v>
      </c>
      <c r="B43" s="177" t="s">
        <v>683</v>
      </c>
      <c r="C43" s="229" t="s">
        <v>586</v>
      </c>
      <c r="D43" s="234" t="s">
        <v>586</v>
      </c>
      <c r="E43" s="234" t="s">
        <v>586</v>
      </c>
      <c r="F43" s="234" t="s">
        <v>586</v>
      </c>
      <c r="G43" s="234" t="str">
        <f t="shared" si="13"/>
        <v>нд</v>
      </c>
      <c r="H43" s="234" t="str">
        <f t="shared" si="13"/>
        <v>нд</v>
      </c>
      <c r="I43" s="234" t="str">
        <f t="shared" si="13"/>
        <v>нд</v>
      </c>
      <c r="J43" s="235">
        <f t="shared" ref="J43:O43" si="15">SUM(J44:J46)</f>
        <v>0</v>
      </c>
      <c r="K43" s="235">
        <f t="shared" si="15"/>
        <v>28.066775999999997</v>
      </c>
      <c r="L43" s="235">
        <f t="shared" si="15"/>
        <v>3.0538541666666665</v>
      </c>
      <c r="M43" s="235">
        <f t="shared" si="15"/>
        <v>10.010458333333334</v>
      </c>
      <c r="N43" s="235">
        <f t="shared" si="15"/>
        <v>15.002463499999999</v>
      </c>
      <c r="O43" s="235">
        <f t="shared" si="15"/>
        <v>0</v>
      </c>
      <c r="P43" s="234" t="str">
        <f t="shared" si="13"/>
        <v>нд</v>
      </c>
      <c r="Q43" s="234" t="str">
        <f t="shared" si="13"/>
        <v>нд</v>
      </c>
      <c r="R43" s="234" t="str">
        <f t="shared" si="13"/>
        <v>нд</v>
      </c>
      <c r="S43" s="234" t="str">
        <f t="shared" si="13"/>
        <v>нд</v>
      </c>
      <c r="T43" s="234" t="str">
        <f t="shared" si="14"/>
        <v>нд</v>
      </c>
      <c r="U43" s="235">
        <f>SUM(U44:U46)</f>
        <v>0</v>
      </c>
      <c r="V43" s="235">
        <f>SUM(V44:V46)</f>
        <v>0</v>
      </c>
      <c r="W43" s="235">
        <f>SUM(W44:W46)</f>
        <v>0</v>
      </c>
      <c r="X43" s="235">
        <f>SUM(X44:X46)</f>
        <v>0</v>
      </c>
      <c r="Y43" s="234" t="str">
        <f t="shared" si="14"/>
        <v>нд</v>
      </c>
      <c r="Z43" s="234" t="str">
        <f t="shared" si="14"/>
        <v>нд</v>
      </c>
      <c r="AA43" s="235" t="str">
        <f t="shared" si="14"/>
        <v>нд</v>
      </c>
      <c r="AB43" s="234" t="str">
        <f t="shared" si="14"/>
        <v>нд</v>
      </c>
      <c r="AC43" s="235">
        <f>SUM(AC44:AC46)</f>
        <v>3.6611999999999978</v>
      </c>
      <c r="AD43" s="234" t="str">
        <f t="shared" si="14"/>
        <v>нд</v>
      </c>
      <c r="AE43" s="235">
        <f>SUM(AE44:AE46)</f>
        <v>24.408000000000001</v>
      </c>
      <c r="AF43" s="234" t="str">
        <f t="shared" si="14"/>
        <v>нд</v>
      </c>
      <c r="AG43" s="235">
        <f>SUM(AG44:AG46)</f>
        <v>0</v>
      </c>
      <c r="AH43" s="234" t="str">
        <f t="shared" si="14"/>
        <v>нд</v>
      </c>
      <c r="AI43" s="235">
        <f>SUM(AI44:AI46)</f>
        <v>28.069199999999995</v>
      </c>
      <c r="AJ43" s="234" t="str">
        <f>AJ44</f>
        <v>нд</v>
      </c>
      <c r="AK43" s="234" t="str">
        <f>AK44</f>
        <v>нд</v>
      </c>
    </row>
    <row r="44" spans="1:37" ht="47.25">
      <c r="A44" s="29" t="s">
        <v>753</v>
      </c>
      <c r="B44" s="167" t="s">
        <v>700</v>
      </c>
      <c r="C44" s="217" t="s">
        <v>781</v>
      </c>
      <c r="D44" s="111" t="s">
        <v>746</v>
      </c>
      <c r="E44" s="111">
        <v>2018</v>
      </c>
      <c r="F44" s="111">
        <v>2019</v>
      </c>
      <c r="G44" s="212" t="s">
        <v>586</v>
      </c>
      <c r="H44" s="236" t="s">
        <v>586</v>
      </c>
      <c r="I44" s="236" t="s">
        <v>586</v>
      </c>
      <c r="J44" s="237">
        <v>0</v>
      </c>
      <c r="K44" s="237">
        <f t="shared" si="4"/>
        <v>10.695</v>
      </c>
      <c r="L44" s="237">
        <v>1.395</v>
      </c>
      <c r="M44" s="237">
        <v>3.7200000000000006</v>
      </c>
      <c r="N44" s="237">
        <v>5.58</v>
      </c>
      <c r="O44" s="199"/>
      <c r="P44" s="212" t="s">
        <v>586</v>
      </c>
      <c r="Q44" s="212" t="s">
        <v>586</v>
      </c>
      <c r="R44" s="212" t="s">
        <v>586</v>
      </c>
      <c r="S44" s="212" t="s">
        <v>586</v>
      </c>
      <c r="T44" s="212" t="s">
        <v>586</v>
      </c>
      <c r="U44" s="212" t="s">
        <v>586</v>
      </c>
      <c r="V44" s="212" t="s">
        <v>586</v>
      </c>
      <c r="W44" s="212" t="s">
        <v>586</v>
      </c>
      <c r="X44" s="212" t="s">
        <v>586</v>
      </c>
      <c r="Y44" s="212" t="s">
        <v>586</v>
      </c>
      <c r="Z44" s="212" t="s">
        <v>586</v>
      </c>
      <c r="AA44" s="212" t="s">
        <v>586</v>
      </c>
      <c r="AB44" s="212" t="s">
        <v>586</v>
      </c>
      <c r="AC44" s="237">
        <v>1.3949999999999996</v>
      </c>
      <c r="AD44" s="237" t="s">
        <v>586</v>
      </c>
      <c r="AE44" s="237">
        <v>9.3000000000000007</v>
      </c>
      <c r="AF44" s="237" t="s">
        <v>586</v>
      </c>
      <c r="AG44" s="237"/>
      <c r="AH44" s="237" t="s">
        <v>586</v>
      </c>
      <c r="AI44" s="237">
        <f t="shared" si="5"/>
        <v>10.695</v>
      </c>
      <c r="AJ44" s="212" t="s">
        <v>586</v>
      </c>
      <c r="AK44" s="212" t="s">
        <v>586</v>
      </c>
    </row>
    <row r="45" spans="1:37" ht="47.25">
      <c r="A45" s="29" t="s">
        <v>754</v>
      </c>
      <c r="B45" s="168" t="s">
        <v>701</v>
      </c>
      <c r="C45" s="217" t="s">
        <v>782</v>
      </c>
      <c r="D45" s="111" t="s">
        <v>746</v>
      </c>
      <c r="E45" s="111">
        <v>2018</v>
      </c>
      <c r="F45" s="111">
        <v>2019</v>
      </c>
      <c r="G45" s="212" t="s">
        <v>586</v>
      </c>
      <c r="H45" s="236" t="s">
        <v>586</v>
      </c>
      <c r="I45" s="236" t="s">
        <v>586</v>
      </c>
      <c r="J45" s="237">
        <v>0</v>
      </c>
      <c r="K45" s="237">
        <f t="shared" si="4"/>
        <v>7.76</v>
      </c>
      <c r="L45" s="237">
        <v>0.65885416666666663</v>
      </c>
      <c r="M45" s="237">
        <v>2.8404583333333333</v>
      </c>
      <c r="N45" s="237">
        <v>4.2606874999999995</v>
      </c>
      <c r="O45" s="199"/>
      <c r="P45" s="212" t="s">
        <v>586</v>
      </c>
      <c r="Q45" s="212" t="s">
        <v>586</v>
      </c>
      <c r="R45" s="212" t="s">
        <v>586</v>
      </c>
      <c r="S45" s="212" t="s">
        <v>586</v>
      </c>
      <c r="T45" s="212" t="s">
        <v>586</v>
      </c>
      <c r="U45" s="212" t="s">
        <v>586</v>
      </c>
      <c r="V45" s="212" t="s">
        <v>586</v>
      </c>
      <c r="W45" s="212" t="s">
        <v>586</v>
      </c>
      <c r="X45" s="212" t="s">
        <v>586</v>
      </c>
      <c r="Y45" s="212" t="s">
        <v>586</v>
      </c>
      <c r="Z45" s="212" t="s">
        <v>586</v>
      </c>
      <c r="AA45" s="212" t="s">
        <v>586</v>
      </c>
      <c r="AB45" s="212" t="s">
        <v>586</v>
      </c>
      <c r="AC45" s="237">
        <v>1.0121999999999987</v>
      </c>
      <c r="AD45" s="237" t="s">
        <v>586</v>
      </c>
      <c r="AE45" s="237">
        <v>6.7480000000000002</v>
      </c>
      <c r="AF45" s="237" t="s">
        <v>586</v>
      </c>
      <c r="AG45" s="237"/>
      <c r="AH45" s="237" t="s">
        <v>586</v>
      </c>
      <c r="AI45" s="237">
        <f t="shared" si="5"/>
        <v>7.7601999999999993</v>
      </c>
      <c r="AJ45" s="212" t="s">
        <v>586</v>
      </c>
      <c r="AK45" s="212" t="s">
        <v>586</v>
      </c>
    </row>
    <row r="46" spans="1:37" ht="47.25">
      <c r="A46" s="29" t="s">
        <v>755</v>
      </c>
      <c r="B46" s="168" t="s">
        <v>702</v>
      </c>
      <c r="C46" s="217" t="s">
        <v>783</v>
      </c>
      <c r="D46" s="111" t="s">
        <v>746</v>
      </c>
      <c r="E46" s="111">
        <v>2018</v>
      </c>
      <c r="F46" s="111">
        <v>2019</v>
      </c>
      <c r="G46" s="212" t="s">
        <v>586</v>
      </c>
      <c r="H46" s="236" t="s">
        <v>586</v>
      </c>
      <c r="I46" s="236" t="s">
        <v>586</v>
      </c>
      <c r="J46" s="237">
        <v>0</v>
      </c>
      <c r="K46" s="237">
        <f t="shared" si="4"/>
        <v>9.611775999999999</v>
      </c>
      <c r="L46" s="237">
        <v>1</v>
      </c>
      <c r="M46" s="237">
        <v>3.45</v>
      </c>
      <c r="N46" s="237">
        <v>5.1617759999999997</v>
      </c>
      <c r="O46" s="199"/>
      <c r="P46" s="212" t="s">
        <v>586</v>
      </c>
      <c r="Q46" s="212" t="s">
        <v>586</v>
      </c>
      <c r="R46" s="212" t="s">
        <v>586</v>
      </c>
      <c r="S46" s="212" t="s">
        <v>586</v>
      </c>
      <c r="T46" s="212" t="s">
        <v>586</v>
      </c>
      <c r="U46" s="212" t="s">
        <v>586</v>
      </c>
      <c r="V46" s="212" t="s">
        <v>586</v>
      </c>
      <c r="W46" s="212" t="s">
        <v>586</v>
      </c>
      <c r="X46" s="212" t="s">
        <v>586</v>
      </c>
      <c r="Y46" s="212" t="s">
        <v>586</v>
      </c>
      <c r="Z46" s="212" t="s">
        <v>586</v>
      </c>
      <c r="AA46" s="212" t="s">
        <v>586</v>
      </c>
      <c r="AB46" s="212" t="s">
        <v>586</v>
      </c>
      <c r="AC46" s="237">
        <v>1.2539999999999996</v>
      </c>
      <c r="AD46" s="237" t="s">
        <v>586</v>
      </c>
      <c r="AE46" s="237">
        <v>8.36</v>
      </c>
      <c r="AF46" s="237" t="s">
        <v>586</v>
      </c>
      <c r="AG46" s="237"/>
      <c r="AH46" s="237" t="s">
        <v>586</v>
      </c>
      <c r="AI46" s="237">
        <f t="shared" si="5"/>
        <v>9.613999999999999</v>
      </c>
      <c r="AJ46" s="212" t="s">
        <v>586</v>
      </c>
      <c r="AK46" s="212" t="s">
        <v>586</v>
      </c>
    </row>
    <row r="47" spans="1:37" ht="18.75">
      <c r="A47" s="174"/>
      <c r="B47" s="189" t="s">
        <v>658</v>
      </c>
      <c r="C47" s="229" t="s">
        <v>586</v>
      </c>
      <c r="D47" s="231" t="str">
        <f t="shared" ref="D47:AK47" si="16">D48</f>
        <v>нд</v>
      </c>
      <c r="E47" s="231" t="str">
        <f t="shared" si="16"/>
        <v>нд</v>
      </c>
      <c r="F47" s="231" t="str">
        <f t="shared" si="16"/>
        <v>нд</v>
      </c>
      <c r="G47" s="231" t="str">
        <f t="shared" si="16"/>
        <v>нд</v>
      </c>
      <c r="H47" s="231" t="str">
        <f t="shared" si="16"/>
        <v>нд</v>
      </c>
      <c r="I47" s="231" t="str">
        <f t="shared" si="16"/>
        <v>нд</v>
      </c>
      <c r="J47" s="232">
        <f t="shared" si="16"/>
        <v>0</v>
      </c>
      <c r="K47" s="232">
        <f t="shared" si="16"/>
        <v>24.665399999999998</v>
      </c>
      <c r="L47" s="232">
        <f t="shared" si="16"/>
        <v>2.8259999999999987</v>
      </c>
      <c r="M47" s="232">
        <f t="shared" si="16"/>
        <v>7.7815984356289727</v>
      </c>
      <c r="N47" s="232">
        <f t="shared" si="16"/>
        <v>14.057801564371026</v>
      </c>
      <c r="O47" s="232">
        <f t="shared" si="16"/>
        <v>0</v>
      </c>
      <c r="P47" s="231" t="str">
        <f t="shared" si="16"/>
        <v>нд</v>
      </c>
      <c r="Q47" s="231" t="str">
        <f t="shared" si="16"/>
        <v>нд</v>
      </c>
      <c r="R47" s="231" t="str">
        <f t="shared" si="16"/>
        <v>нд</v>
      </c>
      <c r="S47" s="231" t="str">
        <f t="shared" si="16"/>
        <v>нд</v>
      </c>
      <c r="T47" s="231" t="str">
        <f t="shared" si="16"/>
        <v>нд</v>
      </c>
      <c r="U47" s="232">
        <f t="shared" si="16"/>
        <v>0</v>
      </c>
      <c r="V47" s="232">
        <f t="shared" si="16"/>
        <v>0</v>
      </c>
      <c r="W47" s="232">
        <f t="shared" si="16"/>
        <v>0</v>
      </c>
      <c r="X47" s="232">
        <f t="shared" si="16"/>
        <v>0</v>
      </c>
      <c r="Y47" s="232" t="str">
        <f t="shared" si="16"/>
        <v>нд</v>
      </c>
      <c r="Z47" s="232" t="str">
        <f t="shared" si="16"/>
        <v>нд</v>
      </c>
      <c r="AA47" s="232">
        <f t="shared" si="16"/>
        <v>0</v>
      </c>
      <c r="AB47" s="232" t="str">
        <f t="shared" si="16"/>
        <v>нд</v>
      </c>
      <c r="AC47" s="232">
        <f t="shared" si="16"/>
        <v>4.3379999999999992</v>
      </c>
      <c r="AD47" s="232" t="str">
        <f t="shared" si="16"/>
        <v>нд</v>
      </c>
      <c r="AE47" s="232">
        <f t="shared" si="16"/>
        <v>10.407399999999999</v>
      </c>
      <c r="AF47" s="232" t="str">
        <f t="shared" si="16"/>
        <v>нд</v>
      </c>
      <c r="AG47" s="232">
        <f t="shared" si="16"/>
        <v>9.92</v>
      </c>
      <c r="AH47" s="232" t="str">
        <f t="shared" si="16"/>
        <v>нд</v>
      </c>
      <c r="AI47" s="232">
        <f t="shared" si="16"/>
        <v>24.665399999999998</v>
      </c>
      <c r="AJ47" s="231" t="str">
        <f t="shared" si="16"/>
        <v>нд</v>
      </c>
      <c r="AK47" s="231" t="str">
        <f t="shared" si="16"/>
        <v>нд</v>
      </c>
    </row>
    <row r="48" spans="1:37" ht="47.25">
      <c r="A48" s="176" t="s">
        <v>504</v>
      </c>
      <c r="B48" s="177" t="s">
        <v>681</v>
      </c>
      <c r="C48" s="229" t="s">
        <v>586</v>
      </c>
      <c r="D48" s="234" t="s">
        <v>586</v>
      </c>
      <c r="E48" s="234" t="s">
        <v>586</v>
      </c>
      <c r="F48" s="234" t="s">
        <v>586</v>
      </c>
      <c r="G48" s="234" t="s">
        <v>586</v>
      </c>
      <c r="H48" s="234" t="s">
        <v>586</v>
      </c>
      <c r="I48" s="234" t="s">
        <v>586</v>
      </c>
      <c r="J48" s="235">
        <f t="shared" ref="J48:O48" si="17">J49+J52</f>
        <v>0</v>
      </c>
      <c r="K48" s="235">
        <f t="shared" si="17"/>
        <v>24.665399999999998</v>
      </c>
      <c r="L48" s="235">
        <f t="shared" si="17"/>
        <v>2.8259999999999987</v>
      </c>
      <c r="M48" s="235">
        <f t="shared" si="17"/>
        <v>7.7815984356289727</v>
      </c>
      <c r="N48" s="235">
        <f t="shared" si="17"/>
        <v>14.057801564371026</v>
      </c>
      <c r="O48" s="235">
        <f t="shared" si="17"/>
        <v>0</v>
      </c>
      <c r="P48" s="235" t="s">
        <v>586</v>
      </c>
      <c r="Q48" s="235" t="s">
        <v>586</v>
      </c>
      <c r="R48" s="235" t="s">
        <v>586</v>
      </c>
      <c r="S48" s="235" t="s">
        <v>586</v>
      </c>
      <c r="T48" s="235" t="s">
        <v>586</v>
      </c>
      <c r="U48" s="235">
        <f>U49+U52</f>
        <v>0</v>
      </c>
      <c r="V48" s="235">
        <f>V49+V52</f>
        <v>0</v>
      </c>
      <c r="W48" s="235">
        <f>W49+W52</f>
        <v>0</v>
      </c>
      <c r="X48" s="235">
        <f>X49+X52</f>
        <v>0</v>
      </c>
      <c r="Y48" s="235" t="s">
        <v>586</v>
      </c>
      <c r="Z48" s="235" t="s">
        <v>586</v>
      </c>
      <c r="AA48" s="235">
        <f>AA49+AA52</f>
        <v>0</v>
      </c>
      <c r="AB48" s="235" t="s">
        <v>586</v>
      </c>
      <c r="AC48" s="235">
        <f>AC49+AC52</f>
        <v>4.3379999999999992</v>
      </c>
      <c r="AD48" s="235" t="s">
        <v>586</v>
      </c>
      <c r="AE48" s="235">
        <f>AE49+AE52</f>
        <v>10.407399999999999</v>
      </c>
      <c r="AF48" s="235" t="s">
        <v>586</v>
      </c>
      <c r="AG48" s="235">
        <f>AG49+AG52</f>
        <v>9.92</v>
      </c>
      <c r="AH48" s="235" t="s">
        <v>586</v>
      </c>
      <c r="AI48" s="235">
        <f>AI49+AI52</f>
        <v>24.665399999999998</v>
      </c>
      <c r="AJ48" s="234" t="s">
        <v>586</v>
      </c>
      <c r="AK48" s="234" t="s">
        <v>586</v>
      </c>
    </row>
    <row r="49" spans="1:37" ht="78.75">
      <c r="A49" s="176" t="s">
        <v>509</v>
      </c>
      <c r="B49" s="177" t="s">
        <v>686</v>
      </c>
      <c r="C49" s="229" t="s">
        <v>586</v>
      </c>
      <c r="D49" s="234" t="str">
        <f t="shared" ref="D49:AC49" si="18">D50</f>
        <v>нд</v>
      </c>
      <c r="E49" s="234" t="str">
        <f t="shared" si="18"/>
        <v>нд</v>
      </c>
      <c r="F49" s="234" t="str">
        <f t="shared" si="18"/>
        <v>нд</v>
      </c>
      <c r="G49" s="234" t="str">
        <f t="shared" si="18"/>
        <v>нд</v>
      </c>
      <c r="H49" s="234" t="str">
        <f t="shared" si="18"/>
        <v>нд</v>
      </c>
      <c r="I49" s="234" t="str">
        <f t="shared" si="18"/>
        <v>нд</v>
      </c>
      <c r="J49" s="235">
        <f t="shared" si="18"/>
        <v>0</v>
      </c>
      <c r="K49" s="235">
        <f t="shared" si="18"/>
        <v>13.832699999999999</v>
      </c>
      <c r="L49" s="235">
        <f t="shared" si="18"/>
        <v>1.4129999999999994</v>
      </c>
      <c r="M49" s="235">
        <f t="shared" si="18"/>
        <v>3.8907992178144863</v>
      </c>
      <c r="N49" s="235">
        <f t="shared" si="18"/>
        <v>8.528900782185513</v>
      </c>
      <c r="O49" s="235">
        <f t="shared" si="18"/>
        <v>0</v>
      </c>
      <c r="P49" s="235" t="str">
        <f t="shared" si="18"/>
        <v>нд</v>
      </c>
      <c r="Q49" s="235" t="str">
        <f t="shared" si="18"/>
        <v>нд</v>
      </c>
      <c r="R49" s="235" t="str">
        <f t="shared" si="18"/>
        <v>нд</v>
      </c>
      <c r="S49" s="235" t="str">
        <f t="shared" si="18"/>
        <v>нд</v>
      </c>
      <c r="T49" s="235" t="str">
        <f t="shared" si="18"/>
        <v>нд</v>
      </c>
      <c r="U49" s="235">
        <f t="shared" si="18"/>
        <v>0</v>
      </c>
      <c r="V49" s="235">
        <f t="shared" si="18"/>
        <v>0</v>
      </c>
      <c r="W49" s="235">
        <f t="shared" si="18"/>
        <v>0</v>
      </c>
      <c r="X49" s="235">
        <f t="shared" si="18"/>
        <v>0</v>
      </c>
      <c r="Y49" s="235" t="str">
        <f t="shared" si="18"/>
        <v>нд</v>
      </c>
      <c r="Z49" s="235" t="str">
        <f t="shared" si="18"/>
        <v>нд</v>
      </c>
      <c r="AA49" s="235">
        <f t="shared" si="18"/>
        <v>0</v>
      </c>
      <c r="AB49" s="235" t="str">
        <f t="shared" si="18"/>
        <v>нд</v>
      </c>
      <c r="AC49" s="235">
        <f t="shared" si="18"/>
        <v>3.6689999999999996</v>
      </c>
      <c r="AD49" s="235" t="s">
        <v>586</v>
      </c>
      <c r="AE49" s="235">
        <f t="shared" ref="AE49:AK49" si="19">AE50</f>
        <v>5.2036999999999995</v>
      </c>
      <c r="AF49" s="235" t="str">
        <f t="shared" si="19"/>
        <v>нд</v>
      </c>
      <c r="AG49" s="235">
        <f t="shared" si="19"/>
        <v>4.96</v>
      </c>
      <c r="AH49" s="235" t="str">
        <f t="shared" si="19"/>
        <v>нд</v>
      </c>
      <c r="AI49" s="235">
        <f t="shared" si="19"/>
        <v>13.832699999999999</v>
      </c>
      <c r="AJ49" s="234" t="str">
        <f t="shared" si="19"/>
        <v>нд</v>
      </c>
      <c r="AK49" s="234" t="str">
        <f t="shared" si="19"/>
        <v>нд</v>
      </c>
    </row>
    <row r="50" spans="1:37" ht="63">
      <c r="A50" s="176" t="s">
        <v>557</v>
      </c>
      <c r="B50" s="177" t="s">
        <v>687</v>
      </c>
      <c r="C50" s="229" t="s">
        <v>586</v>
      </c>
      <c r="D50" s="234" t="s">
        <v>586</v>
      </c>
      <c r="E50" s="234" t="s">
        <v>586</v>
      </c>
      <c r="F50" s="234" t="s">
        <v>586</v>
      </c>
      <c r="G50" s="234" t="s">
        <v>586</v>
      </c>
      <c r="H50" s="234" t="s">
        <v>586</v>
      </c>
      <c r="I50" s="234" t="s">
        <v>586</v>
      </c>
      <c r="J50" s="235">
        <f>J51</f>
        <v>0</v>
      </c>
      <c r="K50" s="235">
        <f>SUM(K51:K52)</f>
        <v>13.832699999999999</v>
      </c>
      <c r="L50" s="235">
        <f>SUM(L51:L52)</f>
        <v>1.4129999999999994</v>
      </c>
      <c r="M50" s="235">
        <f>SUM(M51:M52)</f>
        <v>3.8907992178144863</v>
      </c>
      <c r="N50" s="235">
        <f>SUM(N51:N52)</f>
        <v>8.528900782185513</v>
      </c>
      <c r="O50" s="235">
        <f>SUM(O51:O52)</f>
        <v>0</v>
      </c>
      <c r="P50" s="235" t="s">
        <v>586</v>
      </c>
      <c r="Q50" s="235" t="s">
        <v>586</v>
      </c>
      <c r="R50" s="235" t="s">
        <v>586</v>
      </c>
      <c r="S50" s="235" t="s">
        <v>586</v>
      </c>
      <c r="T50" s="235" t="s">
        <v>586</v>
      </c>
      <c r="U50" s="235">
        <f>SUM(U51:U52)</f>
        <v>0</v>
      </c>
      <c r="V50" s="235">
        <f>SUM(V51:V52)</f>
        <v>0</v>
      </c>
      <c r="W50" s="235">
        <f>SUM(W51:W52)</f>
        <v>0</v>
      </c>
      <c r="X50" s="235">
        <f>SUM(X51:X52)</f>
        <v>0</v>
      </c>
      <c r="Y50" s="235" t="s">
        <v>586</v>
      </c>
      <c r="Z50" s="235" t="s">
        <v>586</v>
      </c>
      <c r="AA50" s="235">
        <f>SUM(AA51:AA52)</f>
        <v>0</v>
      </c>
      <c r="AB50" s="235" t="s">
        <v>586</v>
      </c>
      <c r="AC50" s="235">
        <f>SUM(AC51:AC52)</f>
        <v>3.6689999999999996</v>
      </c>
      <c r="AD50" s="235" t="s">
        <v>586</v>
      </c>
      <c r="AE50" s="235">
        <f>SUM(AE51:AE52)</f>
        <v>5.2036999999999995</v>
      </c>
      <c r="AF50" s="235" t="s">
        <v>586</v>
      </c>
      <c r="AG50" s="235">
        <f>SUM(AG51:AG52)</f>
        <v>4.96</v>
      </c>
      <c r="AH50" s="235" t="s">
        <v>586</v>
      </c>
      <c r="AI50" s="235">
        <f>SUM(AI51:AI52)</f>
        <v>13.832699999999999</v>
      </c>
      <c r="AJ50" s="234" t="s">
        <v>586</v>
      </c>
      <c r="AK50" s="234" t="s">
        <v>586</v>
      </c>
    </row>
    <row r="51" spans="1:37" ht="47.25">
      <c r="A51" s="190" t="s">
        <v>777</v>
      </c>
      <c r="B51" s="182" t="s">
        <v>720</v>
      </c>
      <c r="C51" s="217" t="s">
        <v>784</v>
      </c>
      <c r="D51" s="111" t="s">
        <v>746</v>
      </c>
      <c r="E51" s="111">
        <v>2018</v>
      </c>
      <c r="F51" s="111">
        <v>2018</v>
      </c>
      <c r="G51" s="212" t="s">
        <v>586</v>
      </c>
      <c r="H51" s="236" t="s">
        <v>586</v>
      </c>
      <c r="I51" s="236" t="s">
        <v>586</v>
      </c>
      <c r="J51" s="237">
        <v>0</v>
      </c>
      <c r="K51" s="237">
        <f t="shared" si="4"/>
        <v>3</v>
      </c>
      <c r="L51" s="237"/>
      <c r="M51" s="237"/>
      <c r="N51" s="237">
        <v>3</v>
      </c>
      <c r="O51" s="199"/>
      <c r="P51" s="212" t="s">
        <v>586</v>
      </c>
      <c r="Q51" s="212" t="s">
        <v>586</v>
      </c>
      <c r="R51" s="212" t="s">
        <v>586</v>
      </c>
      <c r="S51" s="212" t="s">
        <v>586</v>
      </c>
      <c r="T51" s="212" t="s">
        <v>586</v>
      </c>
      <c r="U51" s="212" t="s">
        <v>586</v>
      </c>
      <c r="V51" s="212" t="s">
        <v>586</v>
      </c>
      <c r="W51" s="212" t="s">
        <v>586</v>
      </c>
      <c r="X51" s="212" t="s">
        <v>586</v>
      </c>
      <c r="Y51" s="212" t="s">
        <v>586</v>
      </c>
      <c r="Z51" s="212" t="s">
        <v>586</v>
      </c>
      <c r="AA51" s="212" t="s">
        <v>586</v>
      </c>
      <c r="AB51" s="212" t="s">
        <v>586</v>
      </c>
      <c r="AC51" s="237">
        <v>3</v>
      </c>
      <c r="AD51" s="237" t="s">
        <v>586</v>
      </c>
      <c r="AE51" s="237"/>
      <c r="AF51" s="237" t="s">
        <v>586</v>
      </c>
      <c r="AG51" s="237"/>
      <c r="AH51" s="237" t="s">
        <v>586</v>
      </c>
      <c r="AI51" s="237">
        <f t="shared" si="5"/>
        <v>3</v>
      </c>
      <c r="AJ51" s="212" t="s">
        <v>586</v>
      </c>
      <c r="AK51" s="212" t="s">
        <v>586</v>
      </c>
    </row>
    <row r="52" spans="1:37" ht="47.25">
      <c r="A52" s="176" t="s">
        <v>510</v>
      </c>
      <c r="B52" s="177" t="s">
        <v>682</v>
      </c>
      <c r="C52" s="229" t="s">
        <v>586</v>
      </c>
      <c r="D52" s="234" t="str">
        <f t="shared" ref="D52:AC52" si="20">D53</f>
        <v>нд</v>
      </c>
      <c r="E52" s="234" t="str">
        <f t="shared" si="20"/>
        <v>нд</v>
      </c>
      <c r="F52" s="234" t="str">
        <f t="shared" si="20"/>
        <v>нд</v>
      </c>
      <c r="G52" s="234" t="str">
        <f t="shared" si="20"/>
        <v>нд</v>
      </c>
      <c r="H52" s="234" t="str">
        <f t="shared" si="20"/>
        <v>нд</v>
      </c>
      <c r="I52" s="234" t="str">
        <f t="shared" si="20"/>
        <v>нд</v>
      </c>
      <c r="J52" s="235">
        <f t="shared" si="20"/>
        <v>0</v>
      </c>
      <c r="K52" s="235">
        <f t="shared" si="20"/>
        <v>10.832699999999999</v>
      </c>
      <c r="L52" s="235">
        <f t="shared" si="20"/>
        <v>1.4129999999999994</v>
      </c>
      <c r="M52" s="235">
        <f t="shared" si="20"/>
        <v>3.8907992178144863</v>
      </c>
      <c r="N52" s="235">
        <f t="shared" si="20"/>
        <v>5.528900782185513</v>
      </c>
      <c r="O52" s="235">
        <f t="shared" si="20"/>
        <v>0</v>
      </c>
      <c r="P52" s="235" t="str">
        <f t="shared" si="20"/>
        <v>нд</v>
      </c>
      <c r="Q52" s="235" t="str">
        <f t="shared" si="20"/>
        <v>нд</v>
      </c>
      <c r="R52" s="235" t="str">
        <f t="shared" si="20"/>
        <v>нд</v>
      </c>
      <c r="S52" s="235" t="str">
        <f t="shared" si="20"/>
        <v>нд</v>
      </c>
      <c r="T52" s="235" t="str">
        <f t="shared" si="20"/>
        <v>нд</v>
      </c>
      <c r="U52" s="235">
        <f t="shared" si="20"/>
        <v>0</v>
      </c>
      <c r="V52" s="235">
        <f t="shared" si="20"/>
        <v>0</v>
      </c>
      <c r="W52" s="235">
        <f t="shared" si="20"/>
        <v>0</v>
      </c>
      <c r="X52" s="235">
        <f t="shared" si="20"/>
        <v>0</v>
      </c>
      <c r="Y52" s="235" t="str">
        <f t="shared" si="20"/>
        <v>нд</v>
      </c>
      <c r="Z52" s="235" t="str">
        <f t="shared" si="20"/>
        <v>нд</v>
      </c>
      <c r="AA52" s="235">
        <f t="shared" si="20"/>
        <v>0</v>
      </c>
      <c r="AB52" s="235" t="str">
        <f t="shared" si="20"/>
        <v>нд</v>
      </c>
      <c r="AC52" s="235">
        <f t="shared" si="20"/>
        <v>0.66899999999999937</v>
      </c>
      <c r="AD52" s="235" t="s">
        <v>586</v>
      </c>
      <c r="AE52" s="235">
        <f t="shared" ref="AE52:AK52" si="21">AE53</f>
        <v>5.2036999999999995</v>
      </c>
      <c r="AF52" s="235" t="str">
        <f t="shared" si="21"/>
        <v>нд</v>
      </c>
      <c r="AG52" s="235">
        <f t="shared" si="21"/>
        <v>4.96</v>
      </c>
      <c r="AH52" s="235" t="str">
        <f t="shared" si="21"/>
        <v>нд</v>
      </c>
      <c r="AI52" s="235">
        <f t="shared" si="21"/>
        <v>10.832699999999999</v>
      </c>
      <c r="AJ52" s="234" t="str">
        <f t="shared" si="21"/>
        <v>нд</v>
      </c>
      <c r="AK52" s="234" t="str">
        <f t="shared" si="21"/>
        <v>нд</v>
      </c>
    </row>
    <row r="53" spans="1:37" ht="31.5">
      <c r="A53" s="176" t="s">
        <v>560</v>
      </c>
      <c r="B53" s="177" t="s">
        <v>683</v>
      </c>
      <c r="C53" s="229" t="s">
        <v>586</v>
      </c>
      <c r="D53" s="234" t="s">
        <v>586</v>
      </c>
      <c r="E53" s="234" t="s">
        <v>586</v>
      </c>
      <c r="F53" s="234" t="s">
        <v>586</v>
      </c>
      <c r="G53" s="234" t="s">
        <v>586</v>
      </c>
      <c r="H53" s="234" t="s">
        <v>586</v>
      </c>
      <c r="I53" s="234" t="s">
        <v>586</v>
      </c>
      <c r="J53" s="235">
        <f t="shared" ref="J53:O53" si="22">SUM(J54:J57)</f>
        <v>0</v>
      </c>
      <c r="K53" s="235">
        <f t="shared" si="22"/>
        <v>10.832699999999999</v>
      </c>
      <c r="L53" s="235">
        <f t="shared" si="22"/>
        <v>1.4129999999999994</v>
      </c>
      <c r="M53" s="235">
        <f t="shared" si="22"/>
        <v>3.8907992178144863</v>
      </c>
      <c r="N53" s="235">
        <f t="shared" si="22"/>
        <v>5.528900782185513</v>
      </c>
      <c r="O53" s="235">
        <f t="shared" si="22"/>
        <v>0</v>
      </c>
      <c r="P53" s="235" t="s">
        <v>586</v>
      </c>
      <c r="Q53" s="235" t="s">
        <v>586</v>
      </c>
      <c r="R53" s="235" t="s">
        <v>586</v>
      </c>
      <c r="S53" s="235" t="s">
        <v>586</v>
      </c>
      <c r="T53" s="235" t="s">
        <v>586</v>
      </c>
      <c r="U53" s="235">
        <f>SUM(U54:U57)</f>
        <v>0</v>
      </c>
      <c r="V53" s="235">
        <f>SUM(V54:V57)</f>
        <v>0</v>
      </c>
      <c r="W53" s="235">
        <f>SUM(W54:W57)</f>
        <v>0</v>
      </c>
      <c r="X53" s="235">
        <f>SUM(X54:X57)</f>
        <v>0</v>
      </c>
      <c r="Y53" s="235" t="s">
        <v>586</v>
      </c>
      <c r="Z53" s="235" t="s">
        <v>586</v>
      </c>
      <c r="AA53" s="235">
        <f>SUM(AA54:AA57)</f>
        <v>0</v>
      </c>
      <c r="AB53" s="235" t="s">
        <v>586</v>
      </c>
      <c r="AC53" s="235">
        <f>SUM(AC54:AC57)</f>
        <v>0.66899999999999937</v>
      </c>
      <c r="AD53" s="235" t="s">
        <v>586</v>
      </c>
      <c r="AE53" s="235">
        <f>SUM(AE54:AE57)</f>
        <v>5.2036999999999995</v>
      </c>
      <c r="AF53" s="235" t="s">
        <v>586</v>
      </c>
      <c r="AG53" s="235">
        <f>SUM(AG54:AG57)</f>
        <v>4.96</v>
      </c>
      <c r="AH53" s="235" t="s">
        <v>586</v>
      </c>
      <c r="AI53" s="235">
        <f>SUM(AI54:AI57)</f>
        <v>10.832699999999999</v>
      </c>
      <c r="AJ53" s="234" t="s">
        <v>586</v>
      </c>
      <c r="AK53" s="234" t="s">
        <v>586</v>
      </c>
    </row>
    <row r="54" spans="1:37" ht="47.25">
      <c r="A54" s="29" t="s">
        <v>753</v>
      </c>
      <c r="B54" s="185" t="s">
        <v>703</v>
      </c>
      <c r="C54" s="217" t="s">
        <v>785</v>
      </c>
      <c r="D54" s="111" t="s">
        <v>746</v>
      </c>
      <c r="E54" s="111">
        <v>2018</v>
      </c>
      <c r="F54" s="111">
        <v>2019</v>
      </c>
      <c r="G54" s="212" t="s">
        <v>586</v>
      </c>
      <c r="H54" s="236" t="s">
        <v>586</v>
      </c>
      <c r="I54" s="236" t="s">
        <v>586</v>
      </c>
      <c r="J54" s="237">
        <v>0</v>
      </c>
      <c r="K54" s="237">
        <f t="shared" si="4"/>
        <v>3.3349999999999995</v>
      </c>
      <c r="L54" s="237">
        <v>0.43499999999999961</v>
      </c>
      <c r="M54" s="237">
        <v>1.2429192178144866</v>
      </c>
      <c r="N54" s="237">
        <v>1.6570807821855134</v>
      </c>
      <c r="O54" s="199"/>
      <c r="P54" s="212" t="s">
        <v>586</v>
      </c>
      <c r="Q54" s="212" t="s">
        <v>586</v>
      </c>
      <c r="R54" s="212" t="s">
        <v>586</v>
      </c>
      <c r="S54" s="212" t="s">
        <v>586</v>
      </c>
      <c r="T54" s="212" t="s">
        <v>586</v>
      </c>
      <c r="U54" s="212" t="s">
        <v>586</v>
      </c>
      <c r="V54" s="212" t="s">
        <v>586</v>
      </c>
      <c r="W54" s="212" t="s">
        <v>586</v>
      </c>
      <c r="X54" s="212" t="s">
        <v>586</v>
      </c>
      <c r="Y54" s="212" t="s">
        <v>586</v>
      </c>
      <c r="Z54" s="212" t="s">
        <v>586</v>
      </c>
      <c r="AA54" s="212" t="s">
        <v>586</v>
      </c>
      <c r="AB54" s="212" t="s">
        <v>586</v>
      </c>
      <c r="AC54" s="237">
        <v>0.43499999999999961</v>
      </c>
      <c r="AD54" s="237" t="s">
        <v>586</v>
      </c>
      <c r="AE54" s="237">
        <f>M54+N54</f>
        <v>2.9</v>
      </c>
      <c r="AF54" s="237" t="s">
        <v>586</v>
      </c>
      <c r="AG54" s="237"/>
      <c r="AH54" s="237" t="s">
        <v>586</v>
      </c>
      <c r="AI54" s="237">
        <f t="shared" si="5"/>
        <v>3.3349999999999995</v>
      </c>
      <c r="AJ54" s="212" t="s">
        <v>586</v>
      </c>
      <c r="AK54" s="212" t="s">
        <v>586</v>
      </c>
    </row>
    <row r="55" spans="1:37" ht="47.25">
      <c r="A55" s="29" t="s">
        <v>754</v>
      </c>
      <c r="B55" s="169" t="s">
        <v>705</v>
      </c>
      <c r="C55" s="217" t="s">
        <v>786</v>
      </c>
      <c r="D55" s="111" t="s">
        <v>746</v>
      </c>
      <c r="E55" s="111">
        <v>2018</v>
      </c>
      <c r="F55" s="111">
        <v>2019</v>
      </c>
      <c r="G55" s="212" t="s">
        <v>586</v>
      </c>
      <c r="H55" s="236" t="s">
        <v>586</v>
      </c>
      <c r="I55" s="236" t="s">
        <v>586</v>
      </c>
      <c r="J55" s="237">
        <v>0</v>
      </c>
      <c r="K55" s="237">
        <f t="shared" si="4"/>
        <v>1.7936999999999999</v>
      </c>
      <c r="L55" s="237">
        <v>0.23399999999999976</v>
      </c>
      <c r="M55" s="237">
        <v>0.66388000000000003</v>
      </c>
      <c r="N55" s="237">
        <v>0.89581999999999995</v>
      </c>
      <c r="O55" s="199"/>
      <c r="P55" s="212" t="s">
        <v>586</v>
      </c>
      <c r="Q55" s="212" t="s">
        <v>586</v>
      </c>
      <c r="R55" s="212" t="s">
        <v>586</v>
      </c>
      <c r="S55" s="212" t="s">
        <v>586</v>
      </c>
      <c r="T55" s="212" t="s">
        <v>586</v>
      </c>
      <c r="U55" s="212" t="s">
        <v>586</v>
      </c>
      <c r="V55" s="212" t="s">
        <v>586</v>
      </c>
      <c r="W55" s="212" t="s">
        <v>586</v>
      </c>
      <c r="X55" s="212" t="s">
        <v>586</v>
      </c>
      <c r="Y55" s="212" t="s">
        <v>586</v>
      </c>
      <c r="Z55" s="212" t="s">
        <v>586</v>
      </c>
      <c r="AA55" s="212" t="s">
        <v>586</v>
      </c>
      <c r="AB55" s="212" t="s">
        <v>586</v>
      </c>
      <c r="AC55" s="237">
        <v>0.23399999999999976</v>
      </c>
      <c r="AD55" s="237" t="s">
        <v>586</v>
      </c>
      <c r="AE55" s="237">
        <f>M55+N55</f>
        <v>1.5596999999999999</v>
      </c>
      <c r="AF55" s="237" t="s">
        <v>586</v>
      </c>
      <c r="AG55" s="237"/>
      <c r="AH55" s="237" t="s">
        <v>586</v>
      </c>
      <c r="AI55" s="237">
        <f t="shared" si="5"/>
        <v>1.7936999999999996</v>
      </c>
      <c r="AJ55" s="212" t="s">
        <v>586</v>
      </c>
      <c r="AK55" s="212" t="s">
        <v>586</v>
      </c>
    </row>
    <row r="56" spans="1:37" ht="47.25">
      <c r="A56" s="29" t="s">
        <v>755</v>
      </c>
      <c r="B56" s="169" t="s">
        <v>704</v>
      </c>
      <c r="C56" s="217" t="s">
        <v>787</v>
      </c>
      <c r="D56" s="111" t="s">
        <v>746</v>
      </c>
      <c r="E56" s="111">
        <v>2019</v>
      </c>
      <c r="F56" s="111">
        <v>2020</v>
      </c>
      <c r="G56" s="212" t="s">
        <v>586</v>
      </c>
      <c r="H56" s="236" t="s">
        <v>586</v>
      </c>
      <c r="I56" s="236" t="s">
        <v>586</v>
      </c>
      <c r="J56" s="237">
        <v>0</v>
      </c>
      <c r="K56" s="237">
        <f t="shared" si="4"/>
        <v>4.0019999999999998</v>
      </c>
      <c r="L56" s="237">
        <v>0.52200000000000002</v>
      </c>
      <c r="M56" s="237">
        <v>1.3919999999999999</v>
      </c>
      <c r="N56" s="237">
        <v>2.0879999999999996</v>
      </c>
      <c r="O56" s="199"/>
      <c r="P56" s="212" t="s">
        <v>586</v>
      </c>
      <c r="Q56" s="212" t="s">
        <v>586</v>
      </c>
      <c r="R56" s="212" t="s">
        <v>586</v>
      </c>
      <c r="S56" s="212" t="s">
        <v>586</v>
      </c>
      <c r="T56" s="212" t="s">
        <v>586</v>
      </c>
      <c r="U56" s="212" t="s">
        <v>586</v>
      </c>
      <c r="V56" s="212" t="s">
        <v>586</v>
      </c>
      <c r="W56" s="212" t="s">
        <v>586</v>
      </c>
      <c r="X56" s="212" t="s">
        <v>586</v>
      </c>
      <c r="Y56" s="212" t="s">
        <v>586</v>
      </c>
      <c r="Z56" s="212" t="s">
        <v>586</v>
      </c>
      <c r="AA56" s="212" t="s">
        <v>586</v>
      </c>
      <c r="AB56" s="212" t="s">
        <v>586</v>
      </c>
      <c r="AC56" s="237"/>
      <c r="AD56" s="237" t="s">
        <v>586</v>
      </c>
      <c r="AE56" s="237">
        <v>0.5219999999999998</v>
      </c>
      <c r="AF56" s="237" t="s">
        <v>586</v>
      </c>
      <c r="AG56" s="237">
        <v>3.48</v>
      </c>
      <c r="AH56" s="237" t="s">
        <v>586</v>
      </c>
      <c r="AI56" s="237">
        <f t="shared" si="5"/>
        <v>4.0019999999999998</v>
      </c>
      <c r="AJ56" s="212" t="s">
        <v>586</v>
      </c>
      <c r="AK56" s="212" t="s">
        <v>586</v>
      </c>
    </row>
    <row r="57" spans="1:37" ht="47.25">
      <c r="A57" s="29" t="s">
        <v>756</v>
      </c>
      <c r="B57" s="185" t="s">
        <v>706</v>
      </c>
      <c r="C57" s="217" t="s">
        <v>788</v>
      </c>
      <c r="D57" s="111" t="s">
        <v>746</v>
      </c>
      <c r="E57" s="111">
        <v>2019</v>
      </c>
      <c r="F57" s="111">
        <v>2020</v>
      </c>
      <c r="G57" s="212" t="s">
        <v>586</v>
      </c>
      <c r="H57" s="236" t="s">
        <v>586</v>
      </c>
      <c r="I57" s="236" t="s">
        <v>586</v>
      </c>
      <c r="J57" s="237">
        <v>0</v>
      </c>
      <c r="K57" s="237">
        <f t="shared" si="4"/>
        <v>1.702</v>
      </c>
      <c r="L57" s="237">
        <v>0.222</v>
      </c>
      <c r="M57" s="237">
        <v>0.59199999999999997</v>
      </c>
      <c r="N57" s="237">
        <v>0.88800000000000001</v>
      </c>
      <c r="O57" s="199"/>
      <c r="P57" s="212" t="s">
        <v>586</v>
      </c>
      <c r="Q57" s="212" t="s">
        <v>586</v>
      </c>
      <c r="R57" s="212" t="s">
        <v>586</v>
      </c>
      <c r="S57" s="212" t="s">
        <v>586</v>
      </c>
      <c r="T57" s="212" t="s">
        <v>586</v>
      </c>
      <c r="U57" s="212" t="s">
        <v>586</v>
      </c>
      <c r="V57" s="212" t="s">
        <v>586</v>
      </c>
      <c r="W57" s="212" t="s">
        <v>586</v>
      </c>
      <c r="X57" s="212" t="s">
        <v>586</v>
      </c>
      <c r="Y57" s="212" t="s">
        <v>586</v>
      </c>
      <c r="Z57" s="212" t="s">
        <v>586</v>
      </c>
      <c r="AA57" s="212" t="s">
        <v>586</v>
      </c>
      <c r="AB57" s="212" t="s">
        <v>586</v>
      </c>
      <c r="AC57" s="237"/>
      <c r="AD57" s="237" t="s">
        <v>586</v>
      </c>
      <c r="AE57" s="237">
        <v>0.22199999999999998</v>
      </c>
      <c r="AF57" s="237" t="s">
        <v>586</v>
      </c>
      <c r="AG57" s="237">
        <v>1.48</v>
      </c>
      <c r="AH57" s="237" t="s">
        <v>586</v>
      </c>
      <c r="AI57" s="237">
        <f t="shared" si="5"/>
        <v>1.702</v>
      </c>
      <c r="AJ57" s="212" t="s">
        <v>586</v>
      </c>
      <c r="AK57" s="212" t="s">
        <v>586</v>
      </c>
    </row>
    <row r="58" spans="1:37" ht="18.75">
      <c r="A58" s="174"/>
      <c r="B58" s="191" t="s">
        <v>663</v>
      </c>
      <c r="C58" s="229" t="s">
        <v>586</v>
      </c>
      <c r="D58" s="231" t="str">
        <f t="shared" ref="D58:AK58" si="23">D59</f>
        <v>нд</v>
      </c>
      <c r="E58" s="231" t="str">
        <f t="shared" si="23"/>
        <v>нд</v>
      </c>
      <c r="F58" s="231" t="str">
        <f t="shared" si="23"/>
        <v>нд</v>
      </c>
      <c r="G58" s="231" t="str">
        <f t="shared" si="23"/>
        <v>нд</v>
      </c>
      <c r="H58" s="231" t="str">
        <f t="shared" si="23"/>
        <v>нд</v>
      </c>
      <c r="I58" s="231" t="str">
        <f t="shared" si="23"/>
        <v>нд</v>
      </c>
      <c r="J58" s="232">
        <f t="shared" si="23"/>
        <v>0</v>
      </c>
      <c r="K58" s="232">
        <f t="shared" si="23"/>
        <v>20.025600000000001</v>
      </c>
      <c r="L58" s="232">
        <f t="shared" si="23"/>
        <v>1.1235999999999999</v>
      </c>
      <c r="M58" s="232">
        <f t="shared" si="23"/>
        <v>2.9672000000000001</v>
      </c>
      <c r="N58" s="232">
        <f t="shared" si="23"/>
        <v>15.934799999999999</v>
      </c>
      <c r="O58" s="232">
        <f t="shared" si="23"/>
        <v>0</v>
      </c>
      <c r="P58" s="231" t="str">
        <f t="shared" si="23"/>
        <v>нд</v>
      </c>
      <c r="Q58" s="231" t="str">
        <f t="shared" si="23"/>
        <v>нд</v>
      </c>
      <c r="R58" s="231" t="str">
        <f t="shared" si="23"/>
        <v>нд</v>
      </c>
      <c r="S58" s="231" t="str">
        <f t="shared" si="23"/>
        <v>нд</v>
      </c>
      <c r="T58" s="231" t="str">
        <f t="shared" si="23"/>
        <v>нд</v>
      </c>
      <c r="U58" s="232">
        <f t="shared" si="23"/>
        <v>0</v>
      </c>
      <c r="V58" s="232">
        <f t="shared" si="23"/>
        <v>0</v>
      </c>
      <c r="W58" s="232">
        <f t="shared" si="23"/>
        <v>0</v>
      </c>
      <c r="X58" s="232">
        <f t="shared" si="23"/>
        <v>0</v>
      </c>
      <c r="Y58" s="232" t="str">
        <f t="shared" si="23"/>
        <v>нд</v>
      </c>
      <c r="Z58" s="232" t="str">
        <f t="shared" si="23"/>
        <v>нд</v>
      </c>
      <c r="AA58" s="232">
        <f t="shared" si="23"/>
        <v>0</v>
      </c>
      <c r="AB58" s="232" t="str">
        <f t="shared" si="23"/>
        <v>нд</v>
      </c>
      <c r="AC58" s="232">
        <f t="shared" si="23"/>
        <v>12.5298</v>
      </c>
      <c r="AD58" s="232" t="str">
        <f t="shared" si="23"/>
        <v>нд</v>
      </c>
      <c r="AE58" s="232">
        <f t="shared" si="23"/>
        <v>7.492</v>
      </c>
      <c r="AF58" s="232" t="str">
        <f t="shared" si="23"/>
        <v>нд</v>
      </c>
      <c r="AG58" s="232">
        <f t="shared" si="23"/>
        <v>0</v>
      </c>
      <c r="AH58" s="232" t="str">
        <f t="shared" si="23"/>
        <v>нд</v>
      </c>
      <c r="AI58" s="232">
        <f t="shared" si="23"/>
        <v>20.021799999999999</v>
      </c>
      <c r="AJ58" s="231" t="str">
        <f t="shared" si="23"/>
        <v>нд</v>
      </c>
      <c r="AK58" s="231" t="str">
        <f t="shared" si="23"/>
        <v>нд</v>
      </c>
    </row>
    <row r="59" spans="1:37" ht="47.25">
      <c r="A59" s="176" t="s">
        <v>504</v>
      </c>
      <c r="B59" s="177" t="s">
        <v>681</v>
      </c>
      <c r="C59" s="229" t="s">
        <v>586</v>
      </c>
      <c r="D59" s="234" t="s">
        <v>586</v>
      </c>
      <c r="E59" s="234" t="s">
        <v>586</v>
      </c>
      <c r="F59" s="234" t="s">
        <v>586</v>
      </c>
      <c r="G59" s="234" t="s">
        <v>586</v>
      </c>
      <c r="H59" s="234" t="s">
        <v>586</v>
      </c>
      <c r="I59" s="234" t="s">
        <v>586</v>
      </c>
      <c r="J59" s="235">
        <f t="shared" ref="J59:O59" si="24">J60+J64</f>
        <v>0</v>
      </c>
      <c r="K59" s="235">
        <f t="shared" si="24"/>
        <v>20.025600000000001</v>
      </c>
      <c r="L59" s="235">
        <f t="shared" si="24"/>
        <v>1.1235999999999999</v>
      </c>
      <c r="M59" s="235">
        <f t="shared" si="24"/>
        <v>2.9672000000000001</v>
      </c>
      <c r="N59" s="235">
        <f t="shared" si="24"/>
        <v>15.934799999999999</v>
      </c>
      <c r="O59" s="235">
        <f t="shared" si="24"/>
        <v>0</v>
      </c>
      <c r="P59" s="235" t="s">
        <v>586</v>
      </c>
      <c r="Q59" s="235" t="s">
        <v>586</v>
      </c>
      <c r="R59" s="235" t="s">
        <v>586</v>
      </c>
      <c r="S59" s="235" t="s">
        <v>586</v>
      </c>
      <c r="T59" s="235" t="s">
        <v>586</v>
      </c>
      <c r="U59" s="235">
        <v>0</v>
      </c>
      <c r="V59" s="235">
        <v>0</v>
      </c>
      <c r="W59" s="235">
        <v>0</v>
      </c>
      <c r="X59" s="235">
        <v>0</v>
      </c>
      <c r="Y59" s="235" t="s">
        <v>586</v>
      </c>
      <c r="Z59" s="235" t="s">
        <v>586</v>
      </c>
      <c r="AA59" s="235">
        <f>AA60+AA64</f>
        <v>0</v>
      </c>
      <c r="AB59" s="235" t="s">
        <v>586</v>
      </c>
      <c r="AC59" s="235">
        <f>AC60+AC64</f>
        <v>12.5298</v>
      </c>
      <c r="AD59" s="235" t="s">
        <v>586</v>
      </c>
      <c r="AE59" s="235">
        <f>AE60+AE64</f>
        <v>7.492</v>
      </c>
      <c r="AF59" s="235" t="s">
        <v>586</v>
      </c>
      <c r="AG59" s="235">
        <f>AG60+AG64</f>
        <v>0</v>
      </c>
      <c r="AH59" s="235" t="s">
        <v>586</v>
      </c>
      <c r="AI59" s="235">
        <f>AI60+AI64</f>
        <v>20.021799999999999</v>
      </c>
      <c r="AJ59" s="234" t="s">
        <v>586</v>
      </c>
      <c r="AK59" s="234" t="s">
        <v>586</v>
      </c>
    </row>
    <row r="60" spans="1:37" ht="47.25">
      <c r="A60" s="176" t="s">
        <v>510</v>
      </c>
      <c r="B60" s="177" t="s">
        <v>682</v>
      </c>
      <c r="C60" s="229" t="s">
        <v>586</v>
      </c>
      <c r="D60" s="234" t="str">
        <f t="shared" ref="D60:AC60" si="25">D61</f>
        <v>нд</v>
      </c>
      <c r="E60" s="234" t="str">
        <f t="shared" si="25"/>
        <v>нд</v>
      </c>
      <c r="F60" s="234" t="str">
        <f t="shared" si="25"/>
        <v>нд</v>
      </c>
      <c r="G60" s="234" t="str">
        <f t="shared" si="25"/>
        <v>нд</v>
      </c>
      <c r="H60" s="234" t="str">
        <f t="shared" si="25"/>
        <v>нд</v>
      </c>
      <c r="I60" s="234" t="str">
        <f t="shared" si="25"/>
        <v>нд</v>
      </c>
      <c r="J60" s="235">
        <f t="shared" si="25"/>
        <v>0</v>
      </c>
      <c r="K60" s="235">
        <f t="shared" si="25"/>
        <v>8.6156000000000006</v>
      </c>
      <c r="L60" s="235">
        <f t="shared" si="25"/>
        <v>1.1235999999999999</v>
      </c>
      <c r="M60" s="235">
        <f t="shared" si="25"/>
        <v>2.9672000000000001</v>
      </c>
      <c r="N60" s="235">
        <f t="shared" si="25"/>
        <v>4.5247999999999999</v>
      </c>
      <c r="O60" s="235">
        <f t="shared" si="25"/>
        <v>0</v>
      </c>
      <c r="P60" s="235" t="str">
        <f t="shared" si="25"/>
        <v>нд</v>
      </c>
      <c r="Q60" s="235" t="str">
        <f t="shared" si="25"/>
        <v>нд</v>
      </c>
      <c r="R60" s="235" t="str">
        <f t="shared" si="25"/>
        <v>нд</v>
      </c>
      <c r="S60" s="235" t="str">
        <f t="shared" si="25"/>
        <v>нд</v>
      </c>
      <c r="T60" s="235" t="str">
        <f t="shared" si="25"/>
        <v>нд</v>
      </c>
      <c r="U60" s="235">
        <v>0</v>
      </c>
      <c r="V60" s="235">
        <v>0</v>
      </c>
      <c r="W60" s="235">
        <v>0</v>
      </c>
      <c r="X60" s="235">
        <v>0</v>
      </c>
      <c r="Y60" s="235" t="str">
        <f t="shared" si="25"/>
        <v>нд</v>
      </c>
      <c r="Z60" s="235" t="str">
        <f t="shared" si="25"/>
        <v>нд</v>
      </c>
      <c r="AA60" s="235">
        <f t="shared" si="25"/>
        <v>0</v>
      </c>
      <c r="AB60" s="235" t="str">
        <f t="shared" si="25"/>
        <v>нд</v>
      </c>
      <c r="AC60" s="235">
        <f t="shared" si="25"/>
        <v>1.1237999999999995</v>
      </c>
      <c r="AD60" s="235" t="s">
        <v>586</v>
      </c>
      <c r="AE60" s="235">
        <f t="shared" ref="AE60:AK60" si="26">AE61</f>
        <v>7.492</v>
      </c>
      <c r="AF60" s="235" t="str">
        <f t="shared" si="26"/>
        <v>нд</v>
      </c>
      <c r="AG60" s="235">
        <f t="shared" si="26"/>
        <v>0</v>
      </c>
      <c r="AH60" s="235" t="str">
        <f t="shared" si="26"/>
        <v>нд</v>
      </c>
      <c r="AI60" s="235">
        <f t="shared" si="26"/>
        <v>8.6158000000000001</v>
      </c>
      <c r="AJ60" s="234" t="str">
        <f t="shared" si="26"/>
        <v>нд</v>
      </c>
      <c r="AK60" s="234" t="str">
        <f t="shared" si="26"/>
        <v>нд</v>
      </c>
    </row>
    <row r="61" spans="1:37" ht="31.5">
      <c r="A61" s="176" t="s">
        <v>560</v>
      </c>
      <c r="B61" s="177" t="s">
        <v>683</v>
      </c>
      <c r="C61" s="229" t="s">
        <v>586</v>
      </c>
      <c r="D61" s="234" t="s">
        <v>586</v>
      </c>
      <c r="E61" s="234" t="s">
        <v>586</v>
      </c>
      <c r="F61" s="234" t="s">
        <v>586</v>
      </c>
      <c r="G61" s="234" t="s">
        <v>586</v>
      </c>
      <c r="H61" s="234" t="s">
        <v>586</v>
      </c>
      <c r="I61" s="234" t="s">
        <v>586</v>
      </c>
      <c r="J61" s="235">
        <f t="shared" ref="J61:O61" si="27">J62+J63</f>
        <v>0</v>
      </c>
      <c r="K61" s="235">
        <f t="shared" si="27"/>
        <v>8.6156000000000006</v>
      </c>
      <c r="L61" s="235">
        <f t="shared" si="27"/>
        <v>1.1235999999999999</v>
      </c>
      <c r="M61" s="235">
        <f t="shared" si="27"/>
        <v>2.9672000000000001</v>
      </c>
      <c r="N61" s="235">
        <f t="shared" si="27"/>
        <v>4.5247999999999999</v>
      </c>
      <c r="O61" s="235">
        <f t="shared" si="27"/>
        <v>0</v>
      </c>
      <c r="P61" s="235" t="s">
        <v>586</v>
      </c>
      <c r="Q61" s="235" t="s">
        <v>586</v>
      </c>
      <c r="R61" s="235" t="s">
        <v>586</v>
      </c>
      <c r="S61" s="235" t="s">
        <v>586</v>
      </c>
      <c r="T61" s="235" t="s">
        <v>586</v>
      </c>
      <c r="U61" s="235">
        <v>0</v>
      </c>
      <c r="V61" s="235">
        <v>0</v>
      </c>
      <c r="W61" s="235">
        <v>0</v>
      </c>
      <c r="X61" s="235">
        <v>0</v>
      </c>
      <c r="Y61" s="235" t="s">
        <v>586</v>
      </c>
      <c r="Z61" s="235" t="s">
        <v>586</v>
      </c>
      <c r="AA61" s="235">
        <f>AA62+AA63</f>
        <v>0</v>
      </c>
      <c r="AB61" s="235" t="s">
        <v>586</v>
      </c>
      <c r="AC61" s="235">
        <f>AC62+AC63</f>
        <v>1.1237999999999995</v>
      </c>
      <c r="AD61" s="235" t="s">
        <v>586</v>
      </c>
      <c r="AE61" s="235">
        <f>AE62+AE63</f>
        <v>7.492</v>
      </c>
      <c r="AF61" s="235" t="s">
        <v>586</v>
      </c>
      <c r="AG61" s="235">
        <f>AG62+AG63</f>
        <v>0</v>
      </c>
      <c r="AH61" s="235" t="s">
        <v>586</v>
      </c>
      <c r="AI61" s="235">
        <f>AI62+AI63</f>
        <v>8.6158000000000001</v>
      </c>
      <c r="AJ61" s="234" t="s">
        <v>586</v>
      </c>
      <c r="AK61" s="234" t="s">
        <v>586</v>
      </c>
    </row>
    <row r="62" spans="1:37" ht="47.25">
      <c r="A62" s="29" t="s">
        <v>753</v>
      </c>
      <c r="B62" s="186" t="s">
        <v>707</v>
      </c>
      <c r="C62" s="217" t="s">
        <v>789</v>
      </c>
      <c r="D62" s="111" t="s">
        <v>746</v>
      </c>
      <c r="E62" s="111">
        <v>2018</v>
      </c>
      <c r="F62" s="111">
        <v>2019</v>
      </c>
      <c r="G62" s="212" t="s">
        <v>586</v>
      </c>
      <c r="H62" s="236" t="s">
        <v>586</v>
      </c>
      <c r="I62" s="236" t="s">
        <v>586</v>
      </c>
      <c r="J62" s="237">
        <v>0</v>
      </c>
      <c r="K62" s="237">
        <f t="shared" si="4"/>
        <v>4.609</v>
      </c>
      <c r="L62" s="237">
        <v>0.60099999999999998</v>
      </c>
      <c r="M62" s="237">
        <v>1.6032000000000002</v>
      </c>
      <c r="N62" s="237">
        <v>2.4047999999999998</v>
      </c>
      <c r="O62" s="199"/>
      <c r="P62" s="212" t="s">
        <v>586</v>
      </c>
      <c r="Q62" s="212" t="s">
        <v>586</v>
      </c>
      <c r="R62" s="212" t="s">
        <v>586</v>
      </c>
      <c r="S62" s="212" t="s">
        <v>586</v>
      </c>
      <c r="T62" s="212" t="s">
        <v>586</v>
      </c>
      <c r="U62" s="212" t="s">
        <v>586</v>
      </c>
      <c r="V62" s="212" t="s">
        <v>586</v>
      </c>
      <c r="W62" s="212" t="s">
        <v>586</v>
      </c>
      <c r="X62" s="212" t="s">
        <v>586</v>
      </c>
      <c r="Y62" s="212" t="s">
        <v>586</v>
      </c>
      <c r="Z62" s="212" t="s">
        <v>586</v>
      </c>
      <c r="AA62" s="236"/>
      <c r="AB62" s="212" t="s">
        <v>586</v>
      </c>
      <c r="AC62" s="237">
        <v>0.60119999999999951</v>
      </c>
      <c r="AD62" s="237" t="s">
        <v>586</v>
      </c>
      <c r="AE62" s="237">
        <v>4.008</v>
      </c>
      <c r="AF62" s="237" t="s">
        <v>586</v>
      </c>
      <c r="AG62" s="237"/>
      <c r="AH62" s="237" t="s">
        <v>586</v>
      </c>
      <c r="AI62" s="237">
        <f t="shared" si="5"/>
        <v>4.6091999999999995</v>
      </c>
      <c r="AJ62" s="212" t="s">
        <v>586</v>
      </c>
      <c r="AK62" s="212" t="s">
        <v>586</v>
      </c>
    </row>
    <row r="63" spans="1:37" ht="47.25">
      <c r="A63" s="29" t="s">
        <v>754</v>
      </c>
      <c r="B63" s="186" t="s">
        <v>708</v>
      </c>
      <c r="C63" s="217" t="s">
        <v>790</v>
      </c>
      <c r="D63" s="111" t="s">
        <v>746</v>
      </c>
      <c r="E63" s="111">
        <v>2018</v>
      </c>
      <c r="F63" s="111">
        <v>2019</v>
      </c>
      <c r="G63" s="212" t="s">
        <v>586</v>
      </c>
      <c r="H63" s="236" t="s">
        <v>586</v>
      </c>
      <c r="I63" s="236" t="s">
        <v>586</v>
      </c>
      <c r="J63" s="237">
        <v>0</v>
      </c>
      <c r="K63" s="237">
        <f t="shared" si="4"/>
        <v>4.0066000000000006</v>
      </c>
      <c r="L63" s="237">
        <v>0.52259999999999995</v>
      </c>
      <c r="M63" s="237">
        <v>1.3640000000000001</v>
      </c>
      <c r="N63" s="237">
        <v>2.12</v>
      </c>
      <c r="O63" s="199"/>
      <c r="P63" s="212" t="s">
        <v>586</v>
      </c>
      <c r="Q63" s="212" t="s">
        <v>586</v>
      </c>
      <c r="R63" s="212" t="s">
        <v>586</v>
      </c>
      <c r="S63" s="212" t="s">
        <v>586</v>
      </c>
      <c r="T63" s="212" t="s">
        <v>586</v>
      </c>
      <c r="U63" s="212" t="s">
        <v>586</v>
      </c>
      <c r="V63" s="212" t="s">
        <v>586</v>
      </c>
      <c r="W63" s="212" t="s">
        <v>586</v>
      </c>
      <c r="X63" s="212" t="s">
        <v>586</v>
      </c>
      <c r="Y63" s="212" t="s">
        <v>586</v>
      </c>
      <c r="Z63" s="212" t="s">
        <v>586</v>
      </c>
      <c r="AA63" s="236"/>
      <c r="AB63" s="212" t="s">
        <v>586</v>
      </c>
      <c r="AC63" s="237">
        <f>L63</f>
        <v>0.52259999999999995</v>
      </c>
      <c r="AD63" s="237" t="s">
        <v>586</v>
      </c>
      <c r="AE63" s="237">
        <f>M63+N63</f>
        <v>3.484</v>
      </c>
      <c r="AF63" s="237" t="s">
        <v>586</v>
      </c>
      <c r="AG63" s="237"/>
      <c r="AH63" s="237" t="s">
        <v>586</v>
      </c>
      <c r="AI63" s="237">
        <f t="shared" si="5"/>
        <v>4.0065999999999997</v>
      </c>
      <c r="AJ63" s="212" t="s">
        <v>586</v>
      </c>
      <c r="AK63" s="212" t="s">
        <v>586</v>
      </c>
    </row>
    <row r="64" spans="1:37" ht="47.25">
      <c r="A64" s="176" t="s">
        <v>511</v>
      </c>
      <c r="B64" s="177" t="s">
        <v>685</v>
      </c>
      <c r="C64" s="229" t="s">
        <v>586</v>
      </c>
      <c r="D64" s="234" t="str">
        <f t="shared" ref="D64:AC65" si="28">D65</f>
        <v>нд</v>
      </c>
      <c r="E64" s="234" t="str">
        <f t="shared" si="28"/>
        <v>нд</v>
      </c>
      <c r="F64" s="234" t="str">
        <f t="shared" si="28"/>
        <v>нд</v>
      </c>
      <c r="G64" s="234" t="str">
        <f t="shared" si="28"/>
        <v>нд</v>
      </c>
      <c r="H64" s="234" t="str">
        <f t="shared" si="28"/>
        <v>нд</v>
      </c>
      <c r="I64" s="234" t="str">
        <f t="shared" si="28"/>
        <v>нд</v>
      </c>
      <c r="J64" s="235">
        <f t="shared" si="28"/>
        <v>0</v>
      </c>
      <c r="K64" s="235">
        <f t="shared" si="28"/>
        <v>11.41</v>
      </c>
      <c r="L64" s="235">
        <f t="shared" si="28"/>
        <v>0</v>
      </c>
      <c r="M64" s="235">
        <f t="shared" si="28"/>
        <v>0</v>
      </c>
      <c r="N64" s="235">
        <f t="shared" si="28"/>
        <v>11.41</v>
      </c>
      <c r="O64" s="235">
        <f t="shared" si="28"/>
        <v>0</v>
      </c>
      <c r="P64" s="235" t="str">
        <f t="shared" si="28"/>
        <v>нд</v>
      </c>
      <c r="Q64" s="235" t="str">
        <f t="shared" si="28"/>
        <v>нд</v>
      </c>
      <c r="R64" s="235" t="str">
        <f t="shared" si="28"/>
        <v>нд</v>
      </c>
      <c r="S64" s="235" t="str">
        <f t="shared" si="28"/>
        <v>нд</v>
      </c>
      <c r="T64" s="235" t="str">
        <f t="shared" si="28"/>
        <v>нд</v>
      </c>
      <c r="U64" s="235" t="str">
        <f t="shared" si="28"/>
        <v>нд</v>
      </c>
      <c r="V64" s="235" t="str">
        <f t="shared" si="28"/>
        <v>нд</v>
      </c>
      <c r="W64" s="235" t="str">
        <f t="shared" si="28"/>
        <v>нд</v>
      </c>
      <c r="X64" s="235" t="str">
        <f t="shared" si="28"/>
        <v>нд</v>
      </c>
      <c r="Y64" s="235" t="str">
        <f t="shared" si="28"/>
        <v>нд</v>
      </c>
      <c r="Z64" s="235" t="str">
        <f t="shared" si="28"/>
        <v>нд</v>
      </c>
      <c r="AA64" s="235">
        <f t="shared" si="28"/>
        <v>0</v>
      </c>
      <c r="AB64" s="235" t="str">
        <f t="shared" si="28"/>
        <v>нд</v>
      </c>
      <c r="AC64" s="235">
        <f t="shared" si="28"/>
        <v>11.406000000000001</v>
      </c>
      <c r="AD64" s="235" t="s">
        <v>586</v>
      </c>
      <c r="AE64" s="235">
        <f t="shared" ref="AE64:AK64" si="29">AE65</f>
        <v>0</v>
      </c>
      <c r="AF64" s="235" t="str">
        <f t="shared" si="29"/>
        <v>нд</v>
      </c>
      <c r="AG64" s="235">
        <f t="shared" si="29"/>
        <v>0</v>
      </c>
      <c r="AH64" s="235" t="str">
        <f t="shared" si="29"/>
        <v>нд</v>
      </c>
      <c r="AI64" s="235">
        <f t="shared" si="29"/>
        <v>11.406000000000001</v>
      </c>
      <c r="AJ64" s="234" t="str">
        <f t="shared" si="29"/>
        <v>нд</v>
      </c>
      <c r="AK64" s="234" t="str">
        <f t="shared" si="29"/>
        <v>нд</v>
      </c>
    </row>
    <row r="65" spans="1:37" ht="47.25">
      <c r="A65" s="176" t="s">
        <v>567</v>
      </c>
      <c r="B65" s="177" t="s">
        <v>684</v>
      </c>
      <c r="C65" s="229" t="s">
        <v>586</v>
      </c>
      <c r="D65" s="234" t="s">
        <v>586</v>
      </c>
      <c r="E65" s="234" t="s">
        <v>586</v>
      </c>
      <c r="F65" s="234" t="s">
        <v>586</v>
      </c>
      <c r="G65" s="234" t="s">
        <v>586</v>
      </c>
      <c r="H65" s="234" t="s">
        <v>586</v>
      </c>
      <c r="I65" s="234" t="s">
        <v>586</v>
      </c>
      <c r="J65" s="235">
        <f>J66</f>
        <v>0</v>
      </c>
      <c r="K65" s="235">
        <f t="shared" si="28"/>
        <v>11.41</v>
      </c>
      <c r="L65" s="235">
        <f t="shared" si="28"/>
        <v>0</v>
      </c>
      <c r="M65" s="235">
        <f t="shared" si="28"/>
        <v>0</v>
      </c>
      <c r="N65" s="235">
        <f t="shared" si="28"/>
        <v>11.41</v>
      </c>
      <c r="O65" s="235">
        <f t="shared" si="28"/>
        <v>0</v>
      </c>
      <c r="P65" s="235" t="s">
        <v>586</v>
      </c>
      <c r="Q65" s="235" t="s">
        <v>586</v>
      </c>
      <c r="R65" s="235" t="s">
        <v>586</v>
      </c>
      <c r="S65" s="235" t="s">
        <v>586</v>
      </c>
      <c r="T65" s="235" t="s">
        <v>586</v>
      </c>
      <c r="U65" s="235" t="str">
        <f t="shared" si="28"/>
        <v>нд</v>
      </c>
      <c r="V65" s="235" t="str">
        <f t="shared" si="28"/>
        <v>нд</v>
      </c>
      <c r="W65" s="235" t="str">
        <f t="shared" si="28"/>
        <v>нд</v>
      </c>
      <c r="X65" s="235" t="str">
        <f t="shared" si="28"/>
        <v>нд</v>
      </c>
      <c r="Y65" s="235" t="s">
        <v>586</v>
      </c>
      <c r="Z65" s="235" t="s">
        <v>586</v>
      </c>
      <c r="AA65" s="235">
        <f>AA66</f>
        <v>0</v>
      </c>
      <c r="AB65" s="235" t="s">
        <v>586</v>
      </c>
      <c r="AC65" s="235">
        <f>AC66</f>
        <v>11.406000000000001</v>
      </c>
      <c r="AD65" s="235" t="s">
        <v>586</v>
      </c>
      <c r="AE65" s="235">
        <f>AE66</f>
        <v>0</v>
      </c>
      <c r="AF65" s="235" t="s">
        <v>586</v>
      </c>
      <c r="AG65" s="235">
        <f>AG66</f>
        <v>0</v>
      </c>
      <c r="AH65" s="235" t="s">
        <v>586</v>
      </c>
      <c r="AI65" s="235">
        <f>AI66</f>
        <v>11.406000000000001</v>
      </c>
      <c r="AJ65" s="234" t="s">
        <v>586</v>
      </c>
      <c r="AK65" s="234" t="s">
        <v>586</v>
      </c>
    </row>
    <row r="66" spans="1:37" ht="63">
      <c r="A66" s="29" t="s">
        <v>776</v>
      </c>
      <c r="B66" s="186" t="s">
        <v>709</v>
      </c>
      <c r="C66" s="217" t="s">
        <v>790</v>
      </c>
      <c r="D66" s="111" t="s">
        <v>746</v>
      </c>
      <c r="E66" s="111">
        <v>2018</v>
      </c>
      <c r="F66" s="111">
        <v>2018</v>
      </c>
      <c r="G66" s="212" t="s">
        <v>586</v>
      </c>
      <c r="H66" s="236" t="s">
        <v>586</v>
      </c>
      <c r="I66" s="236" t="s">
        <v>586</v>
      </c>
      <c r="J66" s="237">
        <v>0</v>
      </c>
      <c r="K66" s="237">
        <f t="shared" si="4"/>
        <v>11.41</v>
      </c>
      <c r="L66" s="237"/>
      <c r="M66" s="237"/>
      <c r="N66" s="237">
        <v>11.41</v>
      </c>
      <c r="O66" s="199"/>
      <c r="P66" s="212" t="s">
        <v>586</v>
      </c>
      <c r="Q66" s="212" t="s">
        <v>586</v>
      </c>
      <c r="R66" s="212" t="s">
        <v>586</v>
      </c>
      <c r="S66" s="212" t="s">
        <v>586</v>
      </c>
      <c r="T66" s="212" t="s">
        <v>586</v>
      </c>
      <c r="U66" s="212" t="s">
        <v>586</v>
      </c>
      <c r="V66" s="212" t="s">
        <v>586</v>
      </c>
      <c r="W66" s="212" t="s">
        <v>586</v>
      </c>
      <c r="X66" s="212" t="s">
        <v>586</v>
      </c>
      <c r="Y66" s="212" t="s">
        <v>586</v>
      </c>
      <c r="Z66" s="212" t="s">
        <v>586</v>
      </c>
      <c r="AA66" s="236"/>
      <c r="AB66" s="212" t="s">
        <v>586</v>
      </c>
      <c r="AC66" s="237">
        <v>11.406000000000001</v>
      </c>
      <c r="AD66" s="237" t="s">
        <v>586</v>
      </c>
      <c r="AE66" s="237"/>
      <c r="AF66" s="237" t="s">
        <v>586</v>
      </c>
      <c r="AG66" s="237"/>
      <c r="AH66" s="237" t="s">
        <v>586</v>
      </c>
      <c r="AI66" s="237">
        <f t="shared" si="5"/>
        <v>11.406000000000001</v>
      </c>
      <c r="AJ66" s="212" t="s">
        <v>586</v>
      </c>
      <c r="AK66" s="212" t="s">
        <v>586</v>
      </c>
    </row>
    <row r="67" spans="1:37" ht="18.75">
      <c r="A67" s="174"/>
      <c r="B67" s="175" t="s">
        <v>666</v>
      </c>
      <c r="C67" s="229" t="s">
        <v>586</v>
      </c>
      <c r="D67" s="231" t="str">
        <f t="shared" ref="D67:AK67" si="30">D68</f>
        <v>нд</v>
      </c>
      <c r="E67" s="231" t="str">
        <f t="shared" si="30"/>
        <v>нд</v>
      </c>
      <c r="F67" s="231" t="str">
        <f t="shared" si="30"/>
        <v>нд</v>
      </c>
      <c r="G67" s="231" t="str">
        <f t="shared" si="30"/>
        <v>нд</v>
      </c>
      <c r="H67" s="231" t="str">
        <f t="shared" si="30"/>
        <v>нд</v>
      </c>
      <c r="I67" s="231" t="str">
        <f t="shared" si="30"/>
        <v>нд</v>
      </c>
      <c r="J67" s="232">
        <f t="shared" si="30"/>
        <v>0</v>
      </c>
      <c r="K67" s="232">
        <f t="shared" si="30"/>
        <v>144.67681999999999</v>
      </c>
      <c r="L67" s="232">
        <f t="shared" si="30"/>
        <v>8.9200199999999956</v>
      </c>
      <c r="M67" s="232">
        <f t="shared" si="30"/>
        <v>22.702719999999999</v>
      </c>
      <c r="N67" s="232">
        <f t="shared" si="30"/>
        <v>113.05408</v>
      </c>
      <c r="O67" s="232">
        <f t="shared" si="30"/>
        <v>0</v>
      </c>
      <c r="P67" s="231" t="str">
        <f t="shared" si="30"/>
        <v>нд</v>
      </c>
      <c r="Q67" s="231" t="str">
        <f t="shared" si="30"/>
        <v>нд</v>
      </c>
      <c r="R67" s="231" t="str">
        <f t="shared" si="30"/>
        <v>нд</v>
      </c>
      <c r="S67" s="231" t="str">
        <f t="shared" si="30"/>
        <v>нд</v>
      </c>
      <c r="T67" s="231" t="str">
        <f t="shared" si="30"/>
        <v>нд</v>
      </c>
      <c r="U67" s="232">
        <f t="shared" si="30"/>
        <v>0</v>
      </c>
      <c r="V67" s="232">
        <f t="shared" si="30"/>
        <v>0</v>
      </c>
      <c r="W67" s="232">
        <f t="shared" si="30"/>
        <v>0</v>
      </c>
      <c r="X67" s="232">
        <f t="shared" si="30"/>
        <v>0</v>
      </c>
      <c r="Y67" s="232" t="str">
        <f t="shared" si="30"/>
        <v>нд</v>
      </c>
      <c r="Z67" s="232" t="str">
        <f t="shared" si="30"/>
        <v>нд</v>
      </c>
      <c r="AA67" s="232">
        <f t="shared" si="30"/>
        <v>0</v>
      </c>
      <c r="AB67" s="232" t="str">
        <f t="shared" si="30"/>
        <v>нд</v>
      </c>
      <c r="AC67" s="232">
        <f t="shared" si="30"/>
        <v>45.122319999999995</v>
      </c>
      <c r="AD67" s="232" t="str">
        <f t="shared" si="30"/>
        <v>нд</v>
      </c>
      <c r="AE67" s="232">
        <f t="shared" si="30"/>
        <v>42.592919999999992</v>
      </c>
      <c r="AF67" s="232" t="str">
        <f t="shared" si="30"/>
        <v>нд</v>
      </c>
      <c r="AG67" s="232">
        <f t="shared" si="30"/>
        <v>56.960799999999999</v>
      </c>
      <c r="AH67" s="232" t="str">
        <f t="shared" si="30"/>
        <v>нд</v>
      </c>
      <c r="AI67" s="232">
        <f t="shared" si="30"/>
        <v>144.67604</v>
      </c>
      <c r="AJ67" s="231" t="str">
        <f t="shared" si="30"/>
        <v>нд</v>
      </c>
      <c r="AK67" s="231" t="str">
        <f t="shared" si="30"/>
        <v>нд</v>
      </c>
    </row>
    <row r="68" spans="1:37" ht="47.25">
      <c r="A68" s="176" t="s">
        <v>504</v>
      </c>
      <c r="B68" s="177" t="s">
        <v>681</v>
      </c>
      <c r="C68" s="229" t="s">
        <v>586</v>
      </c>
      <c r="D68" s="234" t="s">
        <v>586</v>
      </c>
      <c r="E68" s="234" t="s">
        <v>586</v>
      </c>
      <c r="F68" s="234" t="s">
        <v>586</v>
      </c>
      <c r="G68" s="234" t="s">
        <v>586</v>
      </c>
      <c r="H68" s="234" t="s">
        <v>586</v>
      </c>
      <c r="I68" s="234" t="s">
        <v>586</v>
      </c>
      <c r="J68" s="235">
        <f t="shared" ref="J68:O68" si="31">J69+J77</f>
        <v>0</v>
      </c>
      <c r="K68" s="235">
        <f t="shared" si="31"/>
        <v>144.67681999999999</v>
      </c>
      <c r="L68" s="235">
        <f t="shared" si="31"/>
        <v>8.9200199999999956</v>
      </c>
      <c r="M68" s="235">
        <f t="shared" si="31"/>
        <v>22.702719999999999</v>
      </c>
      <c r="N68" s="235">
        <f t="shared" si="31"/>
        <v>113.05408</v>
      </c>
      <c r="O68" s="235">
        <f t="shared" si="31"/>
        <v>0</v>
      </c>
      <c r="P68" s="235" t="s">
        <v>586</v>
      </c>
      <c r="Q68" s="235" t="s">
        <v>586</v>
      </c>
      <c r="R68" s="235" t="s">
        <v>586</v>
      </c>
      <c r="S68" s="235" t="s">
        <v>586</v>
      </c>
      <c r="T68" s="235" t="s">
        <v>586</v>
      </c>
      <c r="U68" s="235">
        <f>U69+U77</f>
        <v>0</v>
      </c>
      <c r="V68" s="235">
        <f>V69+V77</f>
        <v>0</v>
      </c>
      <c r="W68" s="235">
        <f>W69+W77</f>
        <v>0</v>
      </c>
      <c r="X68" s="235">
        <f>X69+X77</f>
        <v>0</v>
      </c>
      <c r="Y68" s="235" t="s">
        <v>586</v>
      </c>
      <c r="Z68" s="235" t="s">
        <v>586</v>
      </c>
      <c r="AA68" s="235">
        <f>AA69+AA77</f>
        <v>0</v>
      </c>
      <c r="AB68" s="235" t="s">
        <v>586</v>
      </c>
      <c r="AC68" s="235">
        <f>AC69+AC77</f>
        <v>45.122319999999995</v>
      </c>
      <c r="AD68" s="235" t="s">
        <v>586</v>
      </c>
      <c r="AE68" s="235">
        <f>AE69+AE77</f>
        <v>42.592919999999992</v>
      </c>
      <c r="AF68" s="235" t="s">
        <v>586</v>
      </c>
      <c r="AG68" s="235">
        <f>AG69+AG77</f>
        <v>56.960799999999999</v>
      </c>
      <c r="AH68" s="235" t="s">
        <v>586</v>
      </c>
      <c r="AI68" s="235">
        <f>AI69+AI77</f>
        <v>144.67604</v>
      </c>
      <c r="AJ68" s="234" t="s">
        <v>586</v>
      </c>
      <c r="AK68" s="234" t="s">
        <v>586</v>
      </c>
    </row>
    <row r="69" spans="1:37" ht="78.75">
      <c r="A69" s="176" t="s">
        <v>509</v>
      </c>
      <c r="B69" s="177" t="s">
        <v>686</v>
      </c>
      <c r="C69" s="229" t="s">
        <v>586</v>
      </c>
      <c r="D69" s="234" t="str">
        <f t="shared" ref="D69:AC69" si="32">D70</f>
        <v>нд</v>
      </c>
      <c r="E69" s="234" t="str">
        <f t="shared" si="32"/>
        <v>нд</v>
      </c>
      <c r="F69" s="234" t="str">
        <f t="shared" si="32"/>
        <v>нд</v>
      </c>
      <c r="G69" s="234" t="str">
        <f t="shared" si="32"/>
        <v>нд</v>
      </c>
      <c r="H69" s="234" t="str">
        <f t="shared" si="32"/>
        <v>нд</v>
      </c>
      <c r="I69" s="234" t="str">
        <f t="shared" si="32"/>
        <v>нд</v>
      </c>
      <c r="J69" s="235">
        <f t="shared" si="32"/>
        <v>0</v>
      </c>
      <c r="K69" s="235">
        <f t="shared" si="32"/>
        <v>79</v>
      </c>
      <c r="L69" s="235">
        <f t="shared" si="32"/>
        <v>0</v>
      </c>
      <c r="M69" s="235">
        <f t="shared" si="32"/>
        <v>0</v>
      </c>
      <c r="N69" s="235">
        <f t="shared" si="32"/>
        <v>79</v>
      </c>
      <c r="O69" s="235">
        <f t="shared" si="32"/>
        <v>0</v>
      </c>
      <c r="P69" s="235" t="str">
        <f t="shared" si="32"/>
        <v>нд</v>
      </c>
      <c r="Q69" s="235" t="str">
        <f t="shared" si="32"/>
        <v>нд</v>
      </c>
      <c r="R69" s="235" t="str">
        <f t="shared" si="32"/>
        <v>нд</v>
      </c>
      <c r="S69" s="235" t="str">
        <f t="shared" si="32"/>
        <v>нд</v>
      </c>
      <c r="T69" s="235" t="str">
        <f t="shared" si="32"/>
        <v>нд</v>
      </c>
      <c r="U69" s="235">
        <f t="shared" si="32"/>
        <v>0</v>
      </c>
      <c r="V69" s="235">
        <f t="shared" si="32"/>
        <v>0</v>
      </c>
      <c r="W69" s="235">
        <f t="shared" si="32"/>
        <v>0</v>
      </c>
      <c r="X69" s="235">
        <f t="shared" si="32"/>
        <v>0</v>
      </c>
      <c r="Y69" s="235" t="str">
        <f t="shared" si="32"/>
        <v>нд</v>
      </c>
      <c r="Z69" s="235" t="str">
        <f t="shared" si="32"/>
        <v>нд</v>
      </c>
      <c r="AA69" s="235">
        <f t="shared" si="32"/>
        <v>0</v>
      </c>
      <c r="AB69" s="235" t="str">
        <f t="shared" si="32"/>
        <v>нд</v>
      </c>
      <c r="AC69" s="235">
        <f t="shared" si="32"/>
        <v>40</v>
      </c>
      <c r="AD69" s="235" t="s">
        <v>586</v>
      </c>
      <c r="AE69" s="235">
        <f t="shared" ref="AE69:AK69" si="33">AE70</f>
        <v>7</v>
      </c>
      <c r="AF69" s="235" t="str">
        <f t="shared" si="33"/>
        <v>нд</v>
      </c>
      <c r="AG69" s="235">
        <f t="shared" si="33"/>
        <v>32</v>
      </c>
      <c r="AH69" s="235" t="str">
        <f t="shared" si="33"/>
        <v>нд</v>
      </c>
      <c r="AI69" s="235">
        <f t="shared" si="33"/>
        <v>79</v>
      </c>
      <c r="AJ69" s="234" t="str">
        <f t="shared" si="33"/>
        <v>нд</v>
      </c>
      <c r="AK69" s="234" t="str">
        <f t="shared" si="33"/>
        <v>нд</v>
      </c>
    </row>
    <row r="70" spans="1:37" ht="63">
      <c r="A70" s="176" t="s">
        <v>557</v>
      </c>
      <c r="B70" s="177" t="s">
        <v>687</v>
      </c>
      <c r="C70" s="229" t="s">
        <v>586</v>
      </c>
      <c r="D70" s="234" t="s">
        <v>586</v>
      </c>
      <c r="E70" s="234" t="s">
        <v>586</v>
      </c>
      <c r="F70" s="234" t="s">
        <v>586</v>
      </c>
      <c r="G70" s="234" t="s">
        <v>586</v>
      </c>
      <c r="H70" s="234" t="s">
        <v>586</v>
      </c>
      <c r="I70" s="234" t="s">
        <v>586</v>
      </c>
      <c r="J70" s="235">
        <f t="shared" ref="J70:O70" si="34">SUM(J71:J76)</f>
        <v>0</v>
      </c>
      <c r="K70" s="235">
        <f t="shared" si="34"/>
        <v>79</v>
      </c>
      <c r="L70" s="235">
        <f t="shared" si="34"/>
        <v>0</v>
      </c>
      <c r="M70" s="235">
        <f t="shared" si="34"/>
        <v>0</v>
      </c>
      <c r="N70" s="235">
        <f t="shared" si="34"/>
        <v>79</v>
      </c>
      <c r="O70" s="235">
        <f t="shared" si="34"/>
        <v>0</v>
      </c>
      <c r="P70" s="235" t="s">
        <v>586</v>
      </c>
      <c r="Q70" s="235" t="s">
        <v>586</v>
      </c>
      <c r="R70" s="235" t="s">
        <v>586</v>
      </c>
      <c r="S70" s="235" t="s">
        <v>586</v>
      </c>
      <c r="T70" s="235" t="s">
        <v>586</v>
      </c>
      <c r="U70" s="235">
        <f>SUM(U71:U76)</f>
        <v>0</v>
      </c>
      <c r="V70" s="235">
        <f>SUM(V71:V76)</f>
        <v>0</v>
      </c>
      <c r="W70" s="235">
        <f>SUM(W71:W76)</f>
        <v>0</v>
      </c>
      <c r="X70" s="235">
        <f>SUM(X71:X76)</f>
        <v>0</v>
      </c>
      <c r="Y70" s="235" t="s">
        <v>586</v>
      </c>
      <c r="Z70" s="235" t="s">
        <v>586</v>
      </c>
      <c r="AA70" s="235">
        <f>SUM(AA71:AA76)</f>
        <v>0</v>
      </c>
      <c r="AB70" s="235" t="s">
        <v>586</v>
      </c>
      <c r="AC70" s="235">
        <f>SUM(AC71:AC76)</f>
        <v>40</v>
      </c>
      <c r="AD70" s="235" t="s">
        <v>586</v>
      </c>
      <c r="AE70" s="235">
        <f>SUM(AE71:AE76)</f>
        <v>7</v>
      </c>
      <c r="AF70" s="235" t="s">
        <v>586</v>
      </c>
      <c r="AG70" s="235">
        <f>SUM(AG71:AG76)</f>
        <v>32</v>
      </c>
      <c r="AH70" s="235" t="s">
        <v>586</v>
      </c>
      <c r="AI70" s="235">
        <f>SUM(AI71:AI76)</f>
        <v>79</v>
      </c>
      <c r="AJ70" s="234" t="s">
        <v>586</v>
      </c>
      <c r="AK70" s="234" t="s">
        <v>586</v>
      </c>
    </row>
    <row r="71" spans="1:37" ht="63">
      <c r="A71" s="29" t="s">
        <v>777</v>
      </c>
      <c r="B71" s="169" t="s">
        <v>722</v>
      </c>
      <c r="C71" s="217" t="s">
        <v>791</v>
      </c>
      <c r="D71" s="111" t="s">
        <v>746</v>
      </c>
      <c r="E71" s="111">
        <v>2018</v>
      </c>
      <c r="F71" s="111">
        <v>2018</v>
      </c>
      <c r="G71" s="212" t="s">
        <v>586</v>
      </c>
      <c r="H71" s="236" t="s">
        <v>586</v>
      </c>
      <c r="I71" s="236" t="s">
        <v>586</v>
      </c>
      <c r="J71" s="237">
        <v>0</v>
      </c>
      <c r="K71" s="237">
        <f t="shared" si="4"/>
        <v>4</v>
      </c>
      <c r="L71" s="237"/>
      <c r="M71" s="237"/>
      <c r="N71" s="237">
        <v>4</v>
      </c>
      <c r="O71" s="237"/>
      <c r="P71" s="212" t="s">
        <v>586</v>
      </c>
      <c r="Q71" s="212" t="s">
        <v>586</v>
      </c>
      <c r="R71" s="212" t="s">
        <v>586</v>
      </c>
      <c r="S71" s="212" t="s">
        <v>586</v>
      </c>
      <c r="T71" s="212" t="s">
        <v>586</v>
      </c>
      <c r="U71" s="212" t="s">
        <v>586</v>
      </c>
      <c r="V71" s="212" t="s">
        <v>586</v>
      </c>
      <c r="W71" s="212" t="s">
        <v>586</v>
      </c>
      <c r="X71" s="212" t="s">
        <v>586</v>
      </c>
      <c r="Y71" s="212" t="s">
        <v>586</v>
      </c>
      <c r="Z71" s="212" t="s">
        <v>586</v>
      </c>
      <c r="AA71" s="212" t="s">
        <v>586</v>
      </c>
      <c r="AB71" s="212" t="s">
        <v>586</v>
      </c>
      <c r="AC71" s="237">
        <v>4</v>
      </c>
      <c r="AD71" s="237" t="s">
        <v>586</v>
      </c>
      <c r="AE71" s="237"/>
      <c r="AF71" s="237" t="s">
        <v>586</v>
      </c>
      <c r="AG71" s="237"/>
      <c r="AH71" s="237" t="s">
        <v>586</v>
      </c>
      <c r="AI71" s="237">
        <f t="shared" si="5"/>
        <v>4</v>
      </c>
      <c r="AJ71" s="212" t="s">
        <v>586</v>
      </c>
      <c r="AK71" s="212" t="s">
        <v>586</v>
      </c>
    </row>
    <row r="72" spans="1:37" ht="94.5">
      <c r="A72" s="29" t="s">
        <v>778</v>
      </c>
      <c r="B72" s="169" t="s">
        <v>724</v>
      </c>
      <c r="C72" s="217" t="s">
        <v>792</v>
      </c>
      <c r="D72" s="111" t="s">
        <v>746</v>
      </c>
      <c r="E72" s="111">
        <v>2018</v>
      </c>
      <c r="F72" s="111">
        <v>2020</v>
      </c>
      <c r="G72" s="212" t="s">
        <v>586</v>
      </c>
      <c r="H72" s="236" t="s">
        <v>586</v>
      </c>
      <c r="I72" s="236" t="s">
        <v>586</v>
      </c>
      <c r="J72" s="237">
        <v>0</v>
      </c>
      <c r="K72" s="237">
        <f t="shared" si="4"/>
        <v>21.5</v>
      </c>
      <c r="L72" s="237"/>
      <c r="M72" s="237"/>
      <c r="N72" s="237">
        <v>21.5</v>
      </c>
      <c r="O72" s="237"/>
      <c r="P72" s="212" t="s">
        <v>586</v>
      </c>
      <c r="Q72" s="212" t="s">
        <v>586</v>
      </c>
      <c r="R72" s="212" t="s">
        <v>586</v>
      </c>
      <c r="S72" s="212" t="s">
        <v>586</v>
      </c>
      <c r="T72" s="212" t="s">
        <v>586</v>
      </c>
      <c r="U72" s="212" t="s">
        <v>586</v>
      </c>
      <c r="V72" s="212" t="s">
        <v>586</v>
      </c>
      <c r="W72" s="212" t="s">
        <v>586</v>
      </c>
      <c r="X72" s="212" t="s">
        <v>586</v>
      </c>
      <c r="Y72" s="212" t="s">
        <v>586</v>
      </c>
      <c r="Z72" s="212" t="s">
        <v>586</v>
      </c>
      <c r="AA72" s="212" t="s">
        <v>586</v>
      </c>
      <c r="AB72" s="212" t="s">
        <v>586</v>
      </c>
      <c r="AC72" s="237">
        <v>7.5</v>
      </c>
      <c r="AD72" s="237" t="s">
        <v>586</v>
      </c>
      <c r="AE72" s="237"/>
      <c r="AF72" s="237" t="s">
        <v>586</v>
      </c>
      <c r="AG72" s="237">
        <v>14</v>
      </c>
      <c r="AH72" s="237" t="s">
        <v>586</v>
      </c>
      <c r="AI72" s="237">
        <f t="shared" si="5"/>
        <v>21.5</v>
      </c>
      <c r="AJ72" s="212" t="s">
        <v>586</v>
      </c>
      <c r="AK72" s="212" t="s">
        <v>586</v>
      </c>
    </row>
    <row r="73" spans="1:37" ht="78.75">
      <c r="A73" s="29" t="s">
        <v>797</v>
      </c>
      <c r="B73" s="169" t="s">
        <v>725</v>
      </c>
      <c r="C73" s="217" t="s">
        <v>793</v>
      </c>
      <c r="D73" s="111" t="s">
        <v>746</v>
      </c>
      <c r="E73" s="111">
        <v>2020</v>
      </c>
      <c r="F73" s="98">
        <v>2020</v>
      </c>
      <c r="G73" s="212" t="s">
        <v>586</v>
      </c>
      <c r="H73" s="236" t="s">
        <v>586</v>
      </c>
      <c r="I73" s="236" t="s">
        <v>586</v>
      </c>
      <c r="J73" s="237">
        <v>0</v>
      </c>
      <c r="K73" s="237">
        <f t="shared" si="4"/>
        <v>8</v>
      </c>
      <c r="L73" s="237"/>
      <c r="M73" s="237"/>
      <c r="N73" s="237">
        <v>8</v>
      </c>
      <c r="O73" s="237"/>
      <c r="P73" s="212" t="s">
        <v>586</v>
      </c>
      <c r="Q73" s="212" t="s">
        <v>586</v>
      </c>
      <c r="R73" s="212" t="s">
        <v>586</v>
      </c>
      <c r="S73" s="212" t="s">
        <v>586</v>
      </c>
      <c r="T73" s="212" t="s">
        <v>586</v>
      </c>
      <c r="U73" s="212" t="s">
        <v>586</v>
      </c>
      <c r="V73" s="212" t="s">
        <v>586</v>
      </c>
      <c r="W73" s="212" t="s">
        <v>586</v>
      </c>
      <c r="X73" s="212" t="s">
        <v>586</v>
      </c>
      <c r="Y73" s="212" t="s">
        <v>586</v>
      </c>
      <c r="Z73" s="212" t="s">
        <v>586</v>
      </c>
      <c r="AA73" s="212" t="s">
        <v>586</v>
      </c>
      <c r="AB73" s="212" t="s">
        <v>586</v>
      </c>
      <c r="AC73" s="237"/>
      <c r="AD73" s="237" t="s">
        <v>586</v>
      </c>
      <c r="AE73" s="237"/>
      <c r="AF73" s="237" t="s">
        <v>586</v>
      </c>
      <c r="AG73" s="237">
        <v>8</v>
      </c>
      <c r="AH73" s="237" t="s">
        <v>586</v>
      </c>
      <c r="AI73" s="237">
        <f t="shared" si="5"/>
        <v>8</v>
      </c>
      <c r="AJ73" s="212" t="s">
        <v>586</v>
      </c>
      <c r="AK73" s="212" t="s">
        <v>586</v>
      </c>
    </row>
    <row r="74" spans="1:37" ht="63">
      <c r="A74" s="29" t="s">
        <v>798</v>
      </c>
      <c r="B74" s="169" t="s">
        <v>723</v>
      </c>
      <c r="C74" s="217" t="s">
        <v>794</v>
      </c>
      <c r="D74" s="111" t="s">
        <v>746</v>
      </c>
      <c r="E74" s="111">
        <v>2018</v>
      </c>
      <c r="F74" s="111">
        <v>2018</v>
      </c>
      <c r="G74" s="212" t="s">
        <v>586</v>
      </c>
      <c r="H74" s="236" t="s">
        <v>586</v>
      </c>
      <c r="I74" s="236" t="s">
        <v>586</v>
      </c>
      <c r="J74" s="237">
        <v>0</v>
      </c>
      <c r="K74" s="237">
        <f t="shared" si="4"/>
        <v>7</v>
      </c>
      <c r="L74" s="237"/>
      <c r="M74" s="237"/>
      <c r="N74" s="237">
        <v>7</v>
      </c>
      <c r="O74" s="237"/>
      <c r="P74" s="212" t="s">
        <v>586</v>
      </c>
      <c r="Q74" s="212" t="s">
        <v>586</v>
      </c>
      <c r="R74" s="212" t="s">
        <v>586</v>
      </c>
      <c r="S74" s="212" t="s">
        <v>586</v>
      </c>
      <c r="T74" s="212" t="s">
        <v>586</v>
      </c>
      <c r="U74" s="212" t="s">
        <v>586</v>
      </c>
      <c r="V74" s="212" t="s">
        <v>586</v>
      </c>
      <c r="W74" s="212" t="s">
        <v>586</v>
      </c>
      <c r="X74" s="212" t="s">
        <v>586</v>
      </c>
      <c r="Y74" s="212" t="s">
        <v>586</v>
      </c>
      <c r="Z74" s="212" t="s">
        <v>586</v>
      </c>
      <c r="AA74" s="212" t="s">
        <v>586</v>
      </c>
      <c r="AB74" s="212" t="s">
        <v>586</v>
      </c>
      <c r="AC74" s="237">
        <v>7</v>
      </c>
      <c r="AD74" s="237" t="s">
        <v>586</v>
      </c>
      <c r="AE74" s="237"/>
      <c r="AF74" s="237" t="s">
        <v>586</v>
      </c>
      <c r="AG74" s="237"/>
      <c r="AH74" s="237" t="s">
        <v>586</v>
      </c>
      <c r="AI74" s="237">
        <f t="shared" si="5"/>
        <v>7</v>
      </c>
      <c r="AJ74" s="212" t="s">
        <v>586</v>
      </c>
      <c r="AK74" s="212" t="s">
        <v>586</v>
      </c>
    </row>
    <row r="75" spans="1:37" ht="78.75">
      <c r="A75" s="29" t="s">
        <v>799</v>
      </c>
      <c r="B75" s="169" t="s">
        <v>737</v>
      </c>
      <c r="C75" s="217" t="s">
        <v>795</v>
      </c>
      <c r="D75" s="111" t="s">
        <v>746</v>
      </c>
      <c r="E75" s="111">
        <v>2018</v>
      </c>
      <c r="F75" s="111">
        <v>2020</v>
      </c>
      <c r="G75" s="212" t="s">
        <v>586</v>
      </c>
      <c r="H75" s="236" t="s">
        <v>586</v>
      </c>
      <c r="I75" s="236" t="s">
        <v>586</v>
      </c>
      <c r="J75" s="237">
        <v>0</v>
      </c>
      <c r="K75" s="237">
        <f t="shared" si="4"/>
        <v>24.5</v>
      </c>
      <c r="L75" s="237"/>
      <c r="M75" s="237"/>
      <c r="N75" s="237">
        <v>24.5</v>
      </c>
      <c r="O75" s="237"/>
      <c r="P75" s="212" t="s">
        <v>586</v>
      </c>
      <c r="Q75" s="212" t="s">
        <v>586</v>
      </c>
      <c r="R75" s="212" t="s">
        <v>586</v>
      </c>
      <c r="S75" s="212" t="s">
        <v>586</v>
      </c>
      <c r="T75" s="212" t="s">
        <v>586</v>
      </c>
      <c r="U75" s="212" t="s">
        <v>586</v>
      </c>
      <c r="V75" s="212" t="s">
        <v>586</v>
      </c>
      <c r="W75" s="212" t="s">
        <v>586</v>
      </c>
      <c r="X75" s="212" t="s">
        <v>586</v>
      </c>
      <c r="Y75" s="212" t="s">
        <v>586</v>
      </c>
      <c r="Z75" s="212" t="s">
        <v>586</v>
      </c>
      <c r="AA75" s="212" t="s">
        <v>586</v>
      </c>
      <c r="AB75" s="212" t="s">
        <v>586</v>
      </c>
      <c r="AC75" s="237">
        <v>11.5</v>
      </c>
      <c r="AD75" s="237" t="s">
        <v>586</v>
      </c>
      <c r="AE75" s="237">
        <v>7</v>
      </c>
      <c r="AF75" s="237" t="s">
        <v>586</v>
      </c>
      <c r="AG75" s="237">
        <v>6</v>
      </c>
      <c r="AH75" s="237" t="s">
        <v>586</v>
      </c>
      <c r="AI75" s="237">
        <f t="shared" si="5"/>
        <v>24.5</v>
      </c>
      <c r="AJ75" s="212" t="s">
        <v>586</v>
      </c>
      <c r="AK75" s="212" t="s">
        <v>586</v>
      </c>
    </row>
    <row r="76" spans="1:37" ht="78.75">
      <c r="A76" s="29" t="s">
        <v>800</v>
      </c>
      <c r="B76" s="169" t="s">
        <v>721</v>
      </c>
      <c r="C76" s="217" t="s">
        <v>796</v>
      </c>
      <c r="D76" s="111" t="s">
        <v>746</v>
      </c>
      <c r="E76" s="111">
        <v>2018</v>
      </c>
      <c r="F76" s="111">
        <v>2020</v>
      </c>
      <c r="G76" s="212" t="s">
        <v>586</v>
      </c>
      <c r="H76" s="236" t="s">
        <v>586</v>
      </c>
      <c r="I76" s="236" t="s">
        <v>586</v>
      </c>
      <c r="J76" s="237">
        <v>0</v>
      </c>
      <c r="K76" s="237">
        <f t="shared" si="4"/>
        <v>14</v>
      </c>
      <c r="L76" s="237"/>
      <c r="M76" s="237"/>
      <c r="N76" s="237">
        <v>14</v>
      </c>
      <c r="O76" s="237"/>
      <c r="P76" s="212" t="s">
        <v>586</v>
      </c>
      <c r="Q76" s="212" t="s">
        <v>586</v>
      </c>
      <c r="R76" s="212" t="s">
        <v>586</v>
      </c>
      <c r="S76" s="212" t="s">
        <v>586</v>
      </c>
      <c r="T76" s="212" t="s">
        <v>586</v>
      </c>
      <c r="U76" s="212" t="s">
        <v>586</v>
      </c>
      <c r="V76" s="212" t="s">
        <v>586</v>
      </c>
      <c r="W76" s="212" t="s">
        <v>586</v>
      </c>
      <c r="X76" s="212" t="s">
        <v>586</v>
      </c>
      <c r="Y76" s="212" t="s">
        <v>586</v>
      </c>
      <c r="Z76" s="212" t="s">
        <v>586</v>
      </c>
      <c r="AA76" s="212" t="s">
        <v>586</v>
      </c>
      <c r="AB76" s="212" t="s">
        <v>586</v>
      </c>
      <c r="AC76" s="237">
        <v>10</v>
      </c>
      <c r="AD76" s="237" t="s">
        <v>586</v>
      </c>
      <c r="AE76" s="237"/>
      <c r="AF76" s="237" t="s">
        <v>586</v>
      </c>
      <c r="AG76" s="237">
        <v>4</v>
      </c>
      <c r="AH76" s="237" t="s">
        <v>586</v>
      </c>
      <c r="AI76" s="237">
        <f t="shared" si="5"/>
        <v>14</v>
      </c>
      <c r="AJ76" s="212" t="s">
        <v>586</v>
      </c>
      <c r="AK76" s="212" t="s">
        <v>586</v>
      </c>
    </row>
    <row r="77" spans="1:37" ht="47.25">
      <c r="A77" s="176" t="s">
        <v>510</v>
      </c>
      <c r="B77" s="177" t="s">
        <v>682</v>
      </c>
      <c r="C77" s="229" t="s">
        <v>586</v>
      </c>
      <c r="D77" s="234" t="str">
        <f t="shared" ref="D77:AC77" si="35">D78</f>
        <v>нд</v>
      </c>
      <c r="E77" s="234" t="str">
        <f t="shared" si="35"/>
        <v>нд</v>
      </c>
      <c r="F77" s="234" t="str">
        <f t="shared" si="35"/>
        <v>нд</v>
      </c>
      <c r="G77" s="234" t="str">
        <f t="shared" si="35"/>
        <v>нд</v>
      </c>
      <c r="H77" s="234" t="str">
        <f t="shared" si="35"/>
        <v>нд</v>
      </c>
      <c r="I77" s="234" t="str">
        <f t="shared" si="35"/>
        <v>нд</v>
      </c>
      <c r="J77" s="235">
        <f t="shared" si="35"/>
        <v>0</v>
      </c>
      <c r="K77" s="235">
        <f t="shared" si="35"/>
        <v>65.676819999999992</v>
      </c>
      <c r="L77" s="235">
        <f t="shared" si="35"/>
        <v>8.9200199999999956</v>
      </c>
      <c r="M77" s="235">
        <f t="shared" si="35"/>
        <v>22.702719999999999</v>
      </c>
      <c r="N77" s="235">
        <f t="shared" si="35"/>
        <v>34.054079999999999</v>
      </c>
      <c r="O77" s="235">
        <f t="shared" si="35"/>
        <v>0</v>
      </c>
      <c r="P77" s="235" t="str">
        <f t="shared" si="35"/>
        <v>нд</v>
      </c>
      <c r="Q77" s="235" t="str">
        <f t="shared" si="35"/>
        <v>нд</v>
      </c>
      <c r="R77" s="235" t="str">
        <f t="shared" si="35"/>
        <v>нд</v>
      </c>
      <c r="S77" s="235" t="str">
        <f t="shared" si="35"/>
        <v>нд</v>
      </c>
      <c r="T77" s="235" t="str">
        <f t="shared" si="35"/>
        <v>нд</v>
      </c>
      <c r="U77" s="235">
        <f t="shared" si="35"/>
        <v>0</v>
      </c>
      <c r="V77" s="235">
        <f t="shared" si="35"/>
        <v>0</v>
      </c>
      <c r="W77" s="235">
        <f t="shared" si="35"/>
        <v>0</v>
      </c>
      <c r="X77" s="235">
        <f t="shared" si="35"/>
        <v>0</v>
      </c>
      <c r="Y77" s="235" t="str">
        <f t="shared" si="35"/>
        <v>нд</v>
      </c>
      <c r="Z77" s="235" t="str">
        <f t="shared" si="35"/>
        <v>нд</v>
      </c>
      <c r="AA77" s="235">
        <f t="shared" si="35"/>
        <v>0</v>
      </c>
      <c r="AB77" s="235" t="str">
        <f t="shared" si="35"/>
        <v>нд</v>
      </c>
      <c r="AC77" s="235">
        <f t="shared" si="35"/>
        <v>5.1223199999999949</v>
      </c>
      <c r="AD77" s="235" t="s">
        <v>586</v>
      </c>
      <c r="AE77" s="235">
        <f t="shared" ref="AE77:AK77" si="36">AE78</f>
        <v>35.592919999999992</v>
      </c>
      <c r="AF77" s="235" t="str">
        <f t="shared" si="36"/>
        <v>нд</v>
      </c>
      <c r="AG77" s="235">
        <f t="shared" si="36"/>
        <v>24.960799999999999</v>
      </c>
      <c r="AH77" s="235" t="str">
        <f t="shared" si="36"/>
        <v>нд</v>
      </c>
      <c r="AI77" s="235">
        <f t="shared" si="36"/>
        <v>65.676039999999986</v>
      </c>
      <c r="AJ77" s="234" t="str">
        <f t="shared" si="36"/>
        <v>нд</v>
      </c>
      <c r="AK77" s="234" t="str">
        <f t="shared" si="36"/>
        <v>нд</v>
      </c>
    </row>
    <row r="78" spans="1:37" ht="31.5">
      <c r="A78" s="176" t="s">
        <v>560</v>
      </c>
      <c r="B78" s="177" t="s">
        <v>683</v>
      </c>
      <c r="C78" s="229" t="s">
        <v>586</v>
      </c>
      <c r="D78" s="234" t="s">
        <v>586</v>
      </c>
      <c r="E78" s="234" t="s">
        <v>586</v>
      </c>
      <c r="F78" s="234" t="s">
        <v>586</v>
      </c>
      <c r="G78" s="234" t="s">
        <v>586</v>
      </c>
      <c r="H78" s="234" t="s">
        <v>586</v>
      </c>
      <c r="I78" s="234" t="s">
        <v>586</v>
      </c>
      <c r="J78" s="235">
        <f t="shared" ref="J78:O78" si="37">SUM(J79:J88)</f>
        <v>0</v>
      </c>
      <c r="K78" s="235">
        <f t="shared" si="37"/>
        <v>65.676819999999992</v>
      </c>
      <c r="L78" s="235">
        <f t="shared" si="37"/>
        <v>8.9200199999999956</v>
      </c>
      <c r="M78" s="235">
        <f t="shared" si="37"/>
        <v>22.702719999999999</v>
      </c>
      <c r="N78" s="235">
        <f t="shared" si="37"/>
        <v>34.054079999999999</v>
      </c>
      <c r="O78" s="235">
        <f t="shared" si="37"/>
        <v>0</v>
      </c>
      <c r="P78" s="235" t="s">
        <v>586</v>
      </c>
      <c r="Q78" s="235" t="s">
        <v>586</v>
      </c>
      <c r="R78" s="235" t="s">
        <v>586</v>
      </c>
      <c r="S78" s="235" t="s">
        <v>586</v>
      </c>
      <c r="T78" s="235" t="s">
        <v>586</v>
      </c>
      <c r="U78" s="235">
        <f>SUM(U79:U88)</f>
        <v>0</v>
      </c>
      <c r="V78" s="235">
        <f>SUM(V79:V88)</f>
        <v>0</v>
      </c>
      <c r="W78" s="235">
        <f>SUM(W79:W88)</f>
        <v>0</v>
      </c>
      <c r="X78" s="235">
        <f>SUM(X79:X88)</f>
        <v>0</v>
      </c>
      <c r="Y78" s="235" t="s">
        <v>586</v>
      </c>
      <c r="Z78" s="235" t="s">
        <v>586</v>
      </c>
      <c r="AA78" s="235">
        <f>SUM(AA79:AA88)</f>
        <v>0</v>
      </c>
      <c r="AB78" s="235" t="s">
        <v>586</v>
      </c>
      <c r="AC78" s="235">
        <f>SUM(AC79:AC88)</f>
        <v>5.1223199999999949</v>
      </c>
      <c r="AD78" s="235" t="s">
        <v>586</v>
      </c>
      <c r="AE78" s="235">
        <f>SUM(AE79:AE88)</f>
        <v>35.592919999999992</v>
      </c>
      <c r="AF78" s="235" t="s">
        <v>586</v>
      </c>
      <c r="AG78" s="235">
        <f>SUM(AG79:AG88)</f>
        <v>24.960799999999999</v>
      </c>
      <c r="AH78" s="235" t="s">
        <v>586</v>
      </c>
      <c r="AI78" s="235">
        <f>SUM(AI79:AI88)</f>
        <v>65.676039999999986</v>
      </c>
      <c r="AJ78" s="234" t="s">
        <v>586</v>
      </c>
      <c r="AK78" s="234" t="s">
        <v>586</v>
      </c>
    </row>
    <row r="79" spans="1:37" ht="47.25">
      <c r="A79" s="29" t="s">
        <v>753</v>
      </c>
      <c r="B79" s="169" t="s">
        <v>710</v>
      </c>
      <c r="C79" s="217" t="s">
        <v>801</v>
      </c>
      <c r="D79" s="111" t="s">
        <v>746</v>
      </c>
      <c r="E79" s="111">
        <v>2018</v>
      </c>
      <c r="F79" s="111">
        <v>2019</v>
      </c>
      <c r="G79" s="212" t="s">
        <v>586</v>
      </c>
      <c r="H79" s="236" t="s">
        <v>586</v>
      </c>
      <c r="I79" s="236" t="s">
        <v>586</v>
      </c>
      <c r="J79" s="237">
        <v>0</v>
      </c>
      <c r="K79" s="237">
        <f t="shared" si="4"/>
        <v>4.048</v>
      </c>
      <c r="L79" s="237">
        <v>0.52800000000000002</v>
      </c>
      <c r="M79" s="237">
        <v>1.4080000000000001</v>
      </c>
      <c r="N79" s="237">
        <v>2.1120000000000001</v>
      </c>
      <c r="O79" s="237"/>
      <c r="P79" s="212" t="s">
        <v>586</v>
      </c>
      <c r="Q79" s="212" t="s">
        <v>586</v>
      </c>
      <c r="R79" s="212" t="s">
        <v>586</v>
      </c>
      <c r="S79" s="212" t="s">
        <v>586</v>
      </c>
      <c r="T79" s="212" t="s">
        <v>586</v>
      </c>
      <c r="U79" s="212" t="s">
        <v>586</v>
      </c>
      <c r="V79" s="212" t="s">
        <v>586</v>
      </c>
      <c r="W79" s="212" t="s">
        <v>586</v>
      </c>
      <c r="X79" s="212" t="s">
        <v>586</v>
      </c>
      <c r="Y79" s="212" t="s">
        <v>586</v>
      </c>
      <c r="Z79" s="212" t="s">
        <v>586</v>
      </c>
      <c r="AA79" s="236"/>
      <c r="AB79" s="212" t="s">
        <v>586</v>
      </c>
      <c r="AC79" s="237">
        <v>0.52799999999999958</v>
      </c>
      <c r="AD79" s="237" t="s">
        <v>586</v>
      </c>
      <c r="AE79" s="237">
        <v>3.5199999999999996</v>
      </c>
      <c r="AF79" s="237" t="s">
        <v>586</v>
      </c>
      <c r="AG79" s="237"/>
      <c r="AH79" s="237" t="s">
        <v>586</v>
      </c>
      <c r="AI79" s="237">
        <f t="shared" si="5"/>
        <v>4.0479999999999992</v>
      </c>
      <c r="AJ79" s="212" t="s">
        <v>586</v>
      </c>
      <c r="AK79" s="212" t="s">
        <v>586</v>
      </c>
    </row>
    <row r="80" spans="1:37" ht="47.25">
      <c r="A80" s="29" t="s">
        <v>754</v>
      </c>
      <c r="B80" s="169" t="s">
        <v>711</v>
      </c>
      <c r="C80" s="217" t="s">
        <v>802</v>
      </c>
      <c r="D80" s="111" t="s">
        <v>746</v>
      </c>
      <c r="E80" s="111">
        <v>2018</v>
      </c>
      <c r="F80" s="111">
        <v>2019</v>
      </c>
      <c r="G80" s="212" t="s">
        <v>586</v>
      </c>
      <c r="H80" s="236" t="s">
        <v>586</v>
      </c>
      <c r="I80" s="236" t="s">
        <v>586</v>
      </c>
      <c r="J80" s="237">
        <v>0</v>
      </c>
      <c r="K80" s="237">
        <f t="shared" si="4"/>
        <v>2.9794199999999993</v>
      </c>
      <c r="L80" s="237">
        <v>0.38861999999999952</v>
      </c>
      <c r="M80" s="237">
        <v>1.0363199999999999</v>
      </c>
      <c r="N80" s="237">
        <v>1.5544799999999999</v>
      </c>
      <c r="O80" s="237"/>
      <c r="P80" s="212" t="s">
        <v>586</v>
      </c>
      <c r="Q80" s="212" t="s">
        <v>586</v>
      </c>
      <c r="R80" s="212" t="s">
        <v>586</v>
      </c>
      <c r="S80" s="212" t="s">
        <v>586</v>
      </c>
      <c r="T80" s="212" t="s">
        <v>586</v>
      </c>
      <c r="U80" s="212" t="s">
        <v>586</v>
      </c>
      <c r="V80" s="212" t="s">
        <v>586</v>
      </c>
      <c r="W80" s="212" t="s">
        <v>586</v>
      </c>
      <c r="X80" s="212" t="s">
        <v>586</v>
      </c>
      <c r="Y80" s="212" t="s">
        <v>586</v>
      </c>
      <c r="Z80" s="212" t="s">
        <v>586</v>
      </c>
      <c r="AA80" s="236"/>
      <c r="AB80" s="212" t="s">
        <v>586</v>
      </c>
      <c r="AC80" s="237">
        <v>0.38861999999999952</v>
      </c>
      <c r="AD80" s="237" t="s">
        <v>586</v>
      </c>
      <c r="AE80" s="237">
        <f>M80+N80</f>
        <v>2.5907999999999998</v>
      </c>
      <c r="AF80" s="237" t="s">
        <v>586</v>
      </c>
      <c r="AG80" s="237"/>
      <c r="AH80" s="237" t="s">
        <v>586</v>
      </c>
      <c r="AI80" s="237">
        <f t="shared" si="5"/>
        <v>2.9794199999999993</v>
      </c>
      <c r="AJ80" s="212" t="s">
        <v>586</v>
      </c>
      <c r="AK80" s="212" t="s">
        <v>586</v>
      </c>
    </row>
    <row r="81" spans="1:37" ht="47.25">
      <c r="A81" s="29" t="s">
        <v>755</v>
      </c>
      <c r="B81" s="169" t="s">
        <v>712</v>
      </c>
      <c r="C81" s="217" t="s">
        <v>803</v>
      </c>
      <c r="D81" s="111" t="s">
        <v>746</v>
      </c>
      <c r="E81" s="111">
        <v>2018</v>
      </c>
      <c r="F81" s="111">
        <v>2019</v>
      </c>
      <c r="G81" s="212" t="s">
        <v>586</v>
      </c>
      <c r="H81" s="236" t="s">
        <v>586</v>
      </c>
      <c r="I81" s="236" t="s">
        <v>586</v>
      </c>
      <c r="J81" s="237">
        <v>0</v>
      </c>
      <c r="K81" s="237">
        <f t="shared" si="4"/>
        <v>1.907</v>
      </c>
      <c r="L81" s="237">
        <v>0.249</v>
      </c>
      <c r="M81" s="237">
        <v>0.66320000000000001</v>
      </c>
      <c r="N81" s="237">
        <v>0.99479999999999991</v>
      </c>
      <c r="O81" s="237"/>
      <c r="P81" s="212" t="s">
        <v>586</v>
      </c>
      <c r="Q81" s="212" t="s">
        <v>586</v>
      </c>
      <c r="R81" s="212" t="s">
        <v>586</v>
      </c>
      <c r="S81" s="212" t="s">
        <v>586</v>
      </c>
      <c r="T81" s="212" t="s">
        <v>586</v>
      </c>
      <c r="U81" s="212" t="s">
        <v>586</v>
      </c>
      <c r="V81" s="212" t="s">
        <v>586</v>
      </c>
      <c r="W81" s="212" t="s">
        <v>586</v>
      </c>
      <c r="X81" s="212" t="s">
        <v>586</v>
      </c>
      <c r="Y81" s="212" t="s">
        <v>586</v>
      </c>
      <c r="Z81" s="212" t="s">
        <v>586</v>
      </c>
      <c r="AA81" s="236"/>
      <c r="AB81" s="212" t="s">
        <v>586</v>
      </c>
      <c r="AC81" s="237">
        <v>0.24869999999999992</v>
      </c>
      <c r="AD81" s="237" t="s">
        <v>586</v>
      </c>
      <c r="AE81" s="237">
        <v>1.6580000000000001</v>
      </c>
      <c r="AF81" s="237" t="s">
        <v>586</v>
      </c>
      <c r="AG81" s="237"/>
      <c r="AH81" s="237" t="s">
        <v>586</v>
      </c>
      <c r="AI81" s="237">
        <f t="shared" si="5"/>
        <v>1.9067000000000001</v>
      </c>
      <c r="AJ81" s="212" t="s">
        <v>586</v>
      </c>
      <c r="AK81" s="212" t="s">
        <v>586</v>
      </c>
    </row>
    <row r="82" spans="1:37" ht="63">
      <c r="A82" s="29" t="s">
        <v>756</v>
      </c>
      <c r="B82" s="169" t="s">
        <v>713</v>
      </c>
      <c r="C82" s="217" t="s">
        <v>804</v>
      </c>
      <c r="D82" s="111" t="s">
        <v>746</v>
      </c>
      <c r="E82" s="111">
        <v>2018</v>
      </c>
      <c r="F82" s="111">
        <v>2019</v>
      </c>
      <c r="G82" s="212" t="s">
        <v>586</v>
      </c>
      <c r="H82" s="236" t="s">
        <v>586</v>
      </c>
      <c r="I82" s="236" t="s">
        <v>586</v>
      </c>
      <c r="J82" s="237">
        <v>0</v>
      </c>
      <c r="K82" s="237">
        <f t="shared" si="4"/>
        <v>4.7149999999999999</v>
      </c>
      <c r="L82" s="237">
        <v>0.61499999999999999</v>
      </c>
      <c r="M82" s="237">
        <v>1.64</v>
      </c>
      <c r="N82" s="237">
        <v>2.4599999999999995</v>
      </c>
      <c r="O82" s="237"/>
      <c r="P82" s="212" t="s">
        <v>586</v>
      </c>
      <c r="Q82" s="212" t="s">
        <v>586</v>
      </c>
      <c r="R82" s="212" t="s">
        <v>586</v>
      </c>
      <c r="S82" s="212" t="s">
        <v>586</v>
      </c>
      <c r="T82" s="212" t="s">
        <v>586</v>
      </c>
      <c r="U82" s="212" t="s">
        <v>586</v>
      </c>
      <c r="V82" s="212" t="s">
        <v>586</v>
      </c>
      <c r="W82" s="212" t="s">
        <v>586</v>
      </c>
      <c r="X82" s="212" t="s">
        <v>586</v>
      </c>
      <c r="Y82" s="212" t="s">
        <v>586</v>
      </c>
      <c r="Z82" s="212" t="s">
        <v>586</v>
      </c>
      <c r="AA82" s="236"/>
      <c r="AB82" s="212" t="s">
        <v>586</v>
      </c>
      <c r="AC82" s="237">
        <v>0.61499999999999932</v>
      </c>
      <c r="AD82" s="237" t="s">
        <v>586</v>
      </c>
      <c r="AE82" s="237">
        <v>4.0999999999999996</v>
      </c>
      <c r="AF82" s="237" t="s">
        <v>586</v>
      </c>
      <c r="AG82" s="237"/>
      <c r="AH82" s="237" t="s">
        <v>586</v>
      </c>
      <c r="AI82" s="237">
        <f t="shared" si="5"/>
        <v>4.714999999999999</v>
      </c>
      <c r="AJ82" s="212" t="s">
        <v>586</v>
      </c>
      <c r="AK82" s="212" t="s">
        <v>586</v>
      </c>
    </row>
    <row r="83" spans="1:37" ht="63">
      <c r="A83" s="29" t="s">
        <v>757</v>
      </c>
      <c r="B83" s="169" t="s">
        <v>714</v>
      </c>
      <c r="C83" s="217" t="s">
        <v>805</v>
      </c>
      <c r="D83" s="111" t="s">
        <v>746</v>
      </c>
      <c r="E83" s="111">
        <v>2018</v>
      </c>
      <c r="F83" s="111">
        <v>2019</v>
      </c>
      <c r="G83" s="212" t="s">
        <v>586</v>
      </c>
      <c r="H83" s="236" t="s">
        <v>586</v>
      </c>
      <c r="I83" s="236" t="s">
        <v>586</v>
      </c>
      <c r="J83" s="237">
        <v>0</v>
      </c>
      <c r="K83" s="237">
        <f t="shared" si="4"/>
        <v>5.8879999999999999</v>
      </c>
      <c r="L83" s="237">
        <v>1.0680000000000001</v>
      </c>
      <c r="M83" s="237">
        <v>1.9280000000000002</v>
      </c>
      <c r="N83" s="237">
        <v>2.8919999999999999</v>
      </c>
      <c r="O83" s="237"/>
      <c r="P83" s="212" t="s">
        <v>586</v>
      </c>
      <c r="Q83" s="212" t="s">
        <v>586</v>
      </c>
      <c r="R83" s="212" t="s">
        <v>586</v>
      </c>
      <c r="S83" s="212" t="s">
        <v>586</v>
      </c>
      <c r="T83" s="212" t="s">
        <v>586</v>
      </c>
      <c r="U83" s="212" t="s">
        <v>586</v>
      </c>
      <c r="V83" s="212" t="s">
        <v>586</v>
      </c>
      <c r="W83" s="212" t="s">
        <v>586</v>
      </c>
      <c r="X83" s="212" t="s">
        <v>586</v>
      </c>
      <c r="Y83" s="212" t="s">
        <v>586</v>
      </c>
      <c r="Z83" s="212" t="s">
        <v>586</v>
      </c>
      <c r="AA83" s="236"/>
      <c r="AB83" s="212" t="s">
        <v>586</v>
      </c>
      <c r="AC83" s="237">
        <v>1.0679999999999996</v>
      </c>
      <c r="AD83" s="237" t="s">
        <v>586</v>
      </c>
      <c r="AE83" s="237">
        <v>4.82</v>
      </c>
      <c r="AF83" s="237" t="s">
        <v>586</v>
      </c>
      <c r="AG83" s="237"/>
      <c r="AH83" s="237" t="s">
        <v>586</v>
      </c>
      <c r="AI83" s="237">
        <f t="shared" si="5"/>
        <v>5.8879999999999999</v>
      </c>
      <c r="AJ83" s="212" t="s">
        <v>586</v>
      </c>
      <c r="AK83" s="212" t="s">
        <v>586</v>
      </c>
    </row>
    <row r="84" spans="1:37" ht="47.25">
      <c r="A84" s="29" t="s">
        <v>758</v>
      </c>
      <c r="B84" s="169" t="s">
        <v>715</v>
      </c>
      <c r="C84" s="217" t="s">
        <v>806</v>
      </c>
      <c r="D84" s="111" t="s">
        <v>746</v>
      </c>
      <c r="E84" s="111">
        <v>2019</v>
      </c>
      <c r="F84" s="111">
        <v>2020</v>
      </c>
      <c r="G84" s="212" t="s">
        <v>586</v>
      </c>
      <c r="H84" s="236" t="s">
        <v>586</v>
      </c>
      <c r="I84" s="236" t="s">
        <v>586</v>
      </c>
      <c r="J84" s="237">
        <v>0</v>
      </c>
      <c r="K84" s="237">
        <f t="shared" si="4"/>
        <v>2.714</v>
      </c>
      <c r="L84" s="237">
        <v>0.40700000000000003</v>
      </c>
      <c r="M84" s="237">
        <v>0.92280000000000006</v>
      </c>
      <c r="N84" s="237">
        <v>1.3841999999999999</v>
      </c>
      <c r="O84" s="237"/>
      <c r="P84" s="212" t="s">
        <v>586</v>
      </c>
      <c r="Q84" s="212" t="s">
        <v>586</v>
      </c>
      <c r="R84" s="212" t="s">
        <v>586</v>
      </c>
      <c r="S84" s="212" t="s">
        <v>586</v>
      </c>
      <c r="T84" s="212" t="s">
        <v>586</v>
      </c>
      <c r="U84" s="212" t="s">
        <v>586</v>
      </c>
      <c r="V84" s="212" t="s">
        <v>586</v>
      </c>
      <c r="W84" s="212" t="s">
        <v>586</v>
      </c>
      <c r="X84" s="212" t="s">
        <v>586</v>
      </c>
      <c r="Y84" s="212" t="s">
        <v>586</v>
      </c>
      <c r="Z84" s="212" t="s">
        <v>586</v>
      </c>
      <c r="AA84" s="236"/>
      <c r="AB84" s="212" t="s">
        <v>586</v>
      </c>
      <c r="AC84" s="237"/>
      <c r="AD84" s="237" t="s">
        <v>586</v>
      </c>
      <c r="AE84" s="237">
        <v>0.35399999999999965</v>
      </c>
      <c r="AF84" s="237" t="s">
        <v>586</v>
      </c>
      <c r="AG84" s="237">
        <v>2.36</v>
      </c>
      <c r="AH84" s="237" t="s">
        <v>586</v>
      </c>
      <c r="AI84" s="237">
        <f t="shared" si="5"/>
        <v>2.7139999999999995</v>
      </c>
      <c r="AJ84" s="212" t="s">
        <v>586</v>
      </c>
      <c r="AK84" s="212" t="s">
        <v>586</v>
      </c>
    </row>
    <row r="85" spans="1:37" ht="47.25">
      <c r="A85" s="29" t="s">
        <v>759</v>
      </c>
      <c r="B85" s="169" t="s">
        <v>716</v>
      </c>
      <c r="C85" s="217" t="s">
        <v>807</v>
      </c>
      <c r="D85" s="111" t="s">
        <v>746</v>
      </c>
      <c r="E85" s="111">
        <v>2019</v>
      </c>
      <c r="F85" s="111">
        <v>2020</v>
      </c>
      <c r="G85" s="212" t="s">
        <v>586</v>
      </c>
      <c r="H85" s="236" t="s">
        <v>586</v>
      </c>
      <c r="I85" s="236" t="s">
        <v>586</v>
      </c>
      <c r="J85" s="237">
        <v>0</v>
      </c>
      <c r="K85" s="237">
        <f t="shared" si="4"/>
        <v>2.3919999999999999</v>
      </c>
      <c r="L85" s="237">
        <v>0.312</v>
      </c>
      <c r="M85" s="237">
        <v>0.83199999999999996</v>
      </c>
      <c r="N85" s="237">
        <v>1.248</v>
      </c>
      <c r="O85" s="237"/>
      <c r="P85" s="212" t="s">
        <v>586</v>
      </c>
      <c r="Q85" s="212" t="s">
        <v>586</v>
      </c>
      <c r="R85" s="212" t="s">
        <v>586</v>
      </c>
      <c r="S85" s="212" t="s">
        <v>586</v>
      </c>
      <c r="T85" s="212" t="s">
        <v>586</v>
      </c>
      <c r="U85" s="212" t="s">
        <v>586</v>
      </c>
      <c r="V85" s="212" t="s">
        <v>586</v>
      </c>
      <c r="W85" s="212" t="s">
        <v>586</v>
      </c>
      <c r="X85" s="212" t="s">
        <v>586</v>
      </c>
      <c r="Y85" s="212" t="s">
        <v>586</v>
      </c>
      <c r="Z85" s="212" t="s">
        <v>586</v>
      </c>
      <c r="AA85" s="236"/>
      <c r="AB85" s="212" t="s">
        <v>586</v>
      </c>
      <c r="AC85" s="237"/>
      <c r="AD85" s="237" t="s">
        <v>586</v>
      </c>
      <c r="AE85" s="237">
        <v>0.31199999999999983</v>
      </c>
      <c r="AF85" s="237" t="s">
        <v>586</v>
      </c>
      <c r="AG85" s="237">
        <v>2.08</v>
      </c>
      <c r="AH85" s="237" t="s">
        <v>586</v>
      </c>
      <c r="AI85" s="237">
        <f t="shared" si="5"/>
        <v>2.3919999999999999</v>
      </c>
      <c r="AJ85" s="212" t="s">
        <v>586</v>
      </c>
      <c r="AK85" s="212" t="s">
        <v>586</v>
      </c>
    </row>
    <row r="86" spans="1:37" ht="47.25">
      <c r="A86" s="29" t="s">
        <v>760</v>
      </c>
      <c r="B86" s="169" t="s">
        <v>717</v>
      </c>
      <c r="C86" s="217" t="s">
        <v>808</v>
      </c>
      <c r="D86" s="111" t="s">
        <v>746</v>
      </c>
      <c r="E86" s="111">
        <v>2019</v>
      </c>
      <c r="F86" s="111">
        <v>2020</v>
      </c>
      <c r="G86" s="212" t="s">
        <v>586</v>
      </c>
      <c r="H86" s="236" t="s">
        <v>586</v>
      </c>
      <c r="I86" s="236" t="s">
        <v>586</v>
      </c>
      <c r="J86" s="237">
        <v>0</v>
      </c>
      <c r="K86" s="237">
        <f t="shared" si="4"/>
        <v>12.668399999999998</v>
      </c>
      <c r="L86" s="237">
        <v>1.6523999999999983</v>
      </c>
      <c r="M86" s="237">
        <v>4.4064000000000005</v>
      </c>
      <c r="N86" s="237">
        <v>6.6095999999999995</v>
      </c>
      <c r="O86" s="237"/>
      <c r="P86" s="212" t="s">
        <v>586</v>
      </c>
      <c r="Q86" s="212" t="s">
        <v>586</v>
      </c>
      <c r="R86" s="212" t="s">
        <v>586</v>
      </c>
      <c r="S86" s="212" t="s">
        <v>586</v>
      </c>
      <c r="T86" s="212" t="s">
        <v>586</v>
      </c>
      <c r="U86" s="212" t="s">
        <v>586</v>
      </c>
      <c r="V86" s="212" t="s">
        <v>586</v>
      </c>
      <c r="W86" s="212" t="s">
        <v>586</v>
      </c>
      <c r="X86" s="212" t="s">
        <v>586</v>
      </c>
      <c r="Y86" s="212" t="s">
        <v>586</v>
      </c>
      <c r="Z86" s="212" t="s">
        <v>586</v>
      </c>
      <c r="AA86" s="236"/>
      <c r="AB86" s="212" t="s">
        <v>586</v>
      </c>
      <c r="AC86" s="237"/>
      <c r="AD86" s="237" t="s">
        <v>586</v>
      </c>
      <c r="AE86" s="237">
        <v>1.6523999999999983</v>
      </c>
      <c r="AF86" s="237" t="s">
        <v>586</v>
      </c>
      <c r="AG86" s="237">
        <f>M86+N86</f>
        <v>11.016</v>
      </c>
      <c r="AH86" s="237" t="s">
        <v>586</v>
      </c>
      <c r="AI86" s="237">
        <f t="shared" si="5"/>
        <v>12.668399999999998</v>
      </c>
      <c r="AJ86" s="212" t="s">
        <v>586</v>
      </c>
      <c r="AK86" s="212" t="s">
        <v>586</v>
      </c>
    </row>
    <row r="87" spans="1:37" ht="47.25">
      <c r="A87" s="29" t="s">
        <v>761</v>
      </c>
      <c r="B87" s="169" t="s">
        <v>718</v>
      </c>
      <c r="C87" s="217" t="s">
        <v>809</v>
      </c>
      <c r="D87" s="111" t="s">
        <v>746</v>
      </c>
      <c r="E87" s="111">
        <v>2018</v>
      </c>
      <c r="F87" s="111">
        <v>2019</v>
      </c>
      <c r="G87" s="212" t="s">
        <v>586</v>
      </c>
      <c r="H87" s="236" t="s">
        <v>586</v>
      </c>
      <c r="I87" s="236" t="s">
        <v>586</v>
      </c>
      <c r="J87" s="237">
        <v>0</v>
      </c>
      <c r="K87" s="237">
        <f>SUM(L87:O87)</f>
        <v>17.433999999999997</v>
      </c>
      <c r="L87" s="237">
        <v>2.2739999999999974</v>
      </c>
      <c r="M87" s="237">
        <v>6.0640000000000001</v>
      </c>
      <c r="N87" s="237">
        <v>9.0960000000000001</v>
      </c>
      <c r="O87" s="237"/>
      <c r="P87" s="212" t="s">
        <v>586</v>
      </c>
      <c r="Q87" s="212" t="s">
        <v>586</v>
      </c>
      <c r="R87" s="212" t="s">
        <v>586</v>
      </c>
      <c r="S87" s="212" t="s">
        <v>586</v>
      </c>
      <c r="T87" s="212" t="s">
        <v>586</v>
      </c>
      <c r="U87" s="212" t="s">
        <v>586</v>
      </c>
      <c r="V87" s="212" t="s">
        <v>586</v>
      </c>
      <c r="W87" s="212" t="s">
        <v>586</v>
      </c>
      <c r="X87" s="212" t="s">
        <v>586</v>
      </c>
      <c r="Y87" s="212" t="s">
        <v>586</v>
      </c>
      <c r="Z87" s="212" t="s">
        <v>586</v>
      </c>
      <c r="AA87" s="236"/>
      <c r="AB87" s="212" t="s">
        <v>586</v>
      </c>
      <c r="AC87" s="237">
        <v>2.2739999999999974</v>
      </c>
      <c r="AD87" s="237" t="s">
        <v>586</v>
      </c>
      <c r="AE87" s="237">
        <f>M87+N87</f>
        <v>15.16</v>
      </c>
      <c r="AF87" s="237" t="s">
        <v>586</v>
      </c>
      <c r="AG87" s="237"/>
      <c r="AH87" s="237" t="s">
        <v>586</v>
      </c>
      <c r="AI87" s="237">
        <f>AC87+AE87+AG87</f>
        <v>17.433999999999997</v>
      </c>
      <c r="AJ87" s="212" t="s">
        <v>586</v>
      </c>
      <c r="AK87" s="212" t="s">
        <v>586</v>
      </c>
    </row>
    <row r="88" spans="1:37" ht="47.25">
      <c r="A88" s="29" t="s">
        <v>762</v>
      </c>
      <c r="B88" s="169" t="s">
        <v>719</v>
      </c>
      <c r="C88" s="217" t="s">
        <v>810</v>
      </c>
      <c r="D88" s="111" t="s">
        <v>746</v>
      </c>
      <c r="E88" s="111">
        <v>2019</v>
      </c>
      <c r="F88" s="111">
        <v>2020</v>
      </c>
      <c r="G88" s="212" t="s">
        <v>586</v>
      </c>
      <c r="H88" s="236" t="s">
        <v>586</v>
      </c>
      <c r="I88" s="236" t="s">
        <v>586</v>
      </c>
      <c r="J88" s="237">
        <v>0</v>
      </c>
      <c r="K88" s="237">
        <f>SUM(L88:O88)</f>
        <v>10.930999999999999</v>
      </c>
      <c r="L88" s="237">
        <v>1.4259999999999999</v>
      </c>
      <c r="M88" s="237">
        <v>3.8019999999999996</v>
      </c>
      <c r="N88" s="237">
        <v>5.7029999999999994</v>
      </c>
      <c r="O88" s="237"/>
      <c r="P88" s="212" t="s">
        <v>586</v>
      </c>
      <c r="Q88" s="212" t="s">
        <v>586</v>
      </c>
      <c r="R88" s="212" t="s">
        <v>586</v>
      </c>
      <c r="S88" s="212" t="s">
        <v>586</v>
      </c>
      <c r="T88" s="212" t="s">
        <v>586</v>
      </c>
      <c r="U88" s="212" t="s">
        <v>586</v>
      </c>
      <c r="V88" s="212" t="s">
        <v>586</v>
      </c>
      <c r="W88" s="212" t="s">
        <v>586</v>
      </c>
      <c r="X88" s="212" t="s">
        <v>586</v>
      </c>
      <c r="Y88" s="212" t="s">
        <v>586</v>
      </c>
      <c r="Z88" s="212" t="s">
        <v>586</v>
      </c>
      <c r="AA88" s="236"/>
      <c r="AB88" s="212" t="s">
        <v>586</v>
      </c>
      <c r="AC88" s="237"/>
      <c r="AD88" s="237" t="s">
        <v>586</v>
      </c>
      <c r="AE88" s="237">
        <v>1.4257199999999983</v>
      </c>
      <c r="AF88" s="237" t="s">
        <v>586</v>
      </c>
      <c r="AG88" s="237">
        <v>9.5047999999999995</v>
      </c>
      <c r="AH88" s="237" t="s">
        <v>586</v>
      </c>
      <c r="AI88" s="237">
        <f>AC88+AE88+AG88</f>
        <v>10.930519999999998</v>
      </c>
      <c r="AJ88" s="212" t="s">
        <v>586</v>
      </c>
      <c r="AK88" s="212" t="s">
        <v>586</v>
      </c>
    </row>
  </sheetData>
  <mergeCells count="30">
    <mergeCell ref="A4:AK4"/>
    <mergeCell ref="A11:AK11"/>
    <mergeCell ref="AJ15:AJ16"/>
    <mergeCell ref="AC14:AJ14"/>
    <mergeCell ref="K15:O15"/>
    <mergeCell ref="AI15:AI16"/>
    <mergeCell ref="A13:AJ13"/>
    <mergeCell ref="A14:A16"/>
    <mergeCell ref="B14:B16"/>
    <mergeCell ref="C14:C16"/>
    <mergeCell ref="AA14:AB15"/>
    <mergeCell ref="A6:AK6"/>
    <mergeCell ref="A7:AK7"/>
    <mergeCell ref="AK14:AK16"/>
    <mergeCell ref="H14:I15"/>
    <mergeCell ref="A9:AK9"/>
    <mergeCell ref="A12:AK12"/>
    <mergeCell ref="AC15:AD15"/>
    <mergeCell ref="AE15:AF15"/>
    <mergeCell ref="AG15:AH15"/>
    <mergeCell ref="U15:V15"/>
    <mergeCell ref="Y15:Z15"/>
    <mergeCell ref="U14:Z14"/>
    <mergeCell ref="W15:X15"/>
    <mergeCell ref="D14:D16"/>
    <mergeCell ref="E14:E16"/>
    <mergeCell ref="F14:G15"/>
    <mergeCell ref="K14:T14"/>
    <mergeCell ref="P15:T15"/>
    <mergeCell ref="J14:J16"/>
  </mergeCells>
  <pageMargins left="0.70866141732283472" right="0.70866141732283472" top="0.74803149606299213" bottom="0.74803149606299213" header="0.31496062992125984" footer="0.31496062992125984"/>
  <pageSetup paperSize="8" scale="12" firstPageNumber="2" orientation="landscape" r:id="rId1"/>
</worksheet>
</file>

<file path=xl/worksheets/sheet6.xml><?xml version="1.0" encoding="utf-8"?>
<worksheet xmlns="http://schemas.openxmlformats.org/spreadsheetml/2006/main" xmlns:r="http://schemas.openxmlformats.org/officeDocument/2006/relationships">
  <sheetPr>
    <tabColor rgb="FF00B050"/>
  </sheetPr>
  <dimension ref="A1:CG90"/>
  <sheetViews>
    <sheetView view="pageBreakPreview" topLeftCell="U79" zoomScale="60" zoomScaleNormal="100" workbookViewId="0">
      <selection activeCell="AZ90" sqref="AZ90"/>
    </sheetView>
  </sheetViews>
  <sheetFormatPr defaultRowHeight="15.75"/>
  <cols>
    <col min="1" max="1" width="11.625" style="1" customWidth="1"/>
    <col min="2" max="2" width="31.5" style="1" customWidth="1"/>
    <col min="3" max="3" width="13.875" style="1" customWidth="1"/>
    <col min="4" max="4" width="17.625" style="1" customWidth="1"/>
    <col min="5" max="5" width="22" style="1" hidden="1" customWidth="1"/>
    <col min="6" max="6" width="18.875" style="2" hidden="1" customWidth="1"/>
    <col min="7" max="7" width="9.375" style="2" hidden="1" customWidth="1"/>
    <col min="8" max="8" width="9.125" style="2" hidden="1" customWidth="1"/>
    <col min="9" max="9" width="8.5" style="2" hidden="1" customWidth="1"/>
    <col min="10" max="10" width="7" style="2" hidden="1" customWidth="1"/>
    <col min="11" max="11" width="8" style="2" hidden="1" customWidth="1"/>
    <col min="12" max="12" width="7.875" style="2" hidden="1" customWidth="1"/>
    <col min="13" max="13" width="17.25" style="2" hidden="1" customWidth="1"/>
    <col min="14" max="14" width="9.375" style="2" hidden="1" customWidth="1"/>
    <col min="15" max="19" width="7" style="2" hidden="1" customWidth="1"/>
    <col min="20" max="20" width="20" style="1" customWidth="1"/>
    <col min="21" max="21" width="8.75" style="1" customWidth="1"/>
    <col min="22" max="22" width="7.875" style="1" customWidth="1"/>
    <col min="23" max="23" width="9.125" style="1" customWidth="1"/>
    <col min="24" max="24" width="8.25" style="1" customWidth="1"/>
    <col min="25" max="25" width="7.875" style="1" customWidth="1"/>
    <col min="26" max="26" width="9.75" style="1" customWidth="1"/>
    <col min="27" max="27" width="17.625" style="1" customWidth="1"/>
    <col min="28" max="32" width="6" style="1" customWidth="1"/>
    <col min="33" max="33" width="6.375" style="1" customWidth="1"/>
    <col min="34" max="34" width="18.25" style="1" customWidth="1"/>
    <col min="35" max="35" width="10.375" style="1" customWidth="1"/>
    <col min="36" max="39" width="6" style="1" customWidth="1"/>
    <col min="40" max="40" width="8.5" style="1" customWidth="1"/>
    <col min="41" max="41" width="17" style="1" customWidth="1"/>
    <col min="42" max="46" width="6" style="1" customWidth="1"/>
    <col min="47" max="47" width="7.75" style="1" customWidth="1"/>
    <col min="48" max="48" width="17.875" style="1" customWidth="1"/>
    <col min="49" max="49" width="9.75" style="1" customWidth="1"/>
    <col min="50" max="53" width="6" style="1" customWidth="1"/>
    <col min="54" max="54" width="8.25" style="1" customWidth="1"/>
    <col min="55" max="55" width="19.25" style="1" customWidth="1"/>
    <col min="56" max="60" width="6" style="1" customWidth="1"/>
    <col min="61" max="61" width="6.25" style="1" customWidth="1"/>
    <col min="62" max="62" width="18.75" style="1" customWidth="1"/>
    <col min="63" max="63" width="9.75" style="1" customWidth="1"/>
    <col min="64" max="67" width="6" style="1" customWidth="1"/>
    <col min="68" max="68" width="7" style="1" customWidth="1"/>
    <col min="69" max="69" width="17.5" style="1" customWidth="1"/>
    <col min="70" max="73" width="6" style="1" customWidth="1"/>
    <col min="74" max="74" width="6.875" style="1" customWidth="1"/>
    <col min="75" max="75" width="5.75" style="1" customWidth="1"/>
    <col min="76" max="76" width="16.625" style="1" customWidth="1"/>
    <col min="77" max="77" width="5.5" style="1" customWidth="1"/>
    <col min="78" max="78" width="5.75" style="1" customWidth="1"/>
    <col min="79" max="79" width="5.5" style="1" customWidth="1"/>
    <col min="80" max="81" width="5" style="1" customWidth="1"/>
    <col min="82" max="82" width="12.875" style="1" customWidth="1"/>
    <col min="83" max="92" width="5" style="1" customWidth="1"/>
    <col min="93" max="16384" width="9" style="1"/>
  </cols>
  <sheetData>
    <row r="1" spans="1:85" ht="18.75">
      <c r="AB1" s="2"/>
      <c r="AC1" s="2"/>
      <c r="AD1" s="2"/>
      <c r="AE1" s="2"/>
      <c r="AF1" s="2"/>
      <c r="AG1" s="25" t="s">
        <v>341</v>
      </c>
      <c r="AH1" s="2"/>
      <c r="AI1" s="2"/>
      <c r="AJ1" s="2"/>
      <c r="AK1" s="2"/>
      <c r="AL1" s="2"/>
      <c r="AM1" s="2"/>
      <c r="AN1" s="2"/>
      <c r="AO1" s="2"/>
      <c r="AP1" s="2"/>
    </row>
    <row r="2" spans="1:85" ht="18.75">
      <c r="AB2" s="2"/>
      <c r="AC2" s="2"/>
      <c r="AD2" s="2"/>
      <c r="AE2" s="2"/>
      <c r="AF2" s="2"/>
      <c r="AG2" s="15" t="s">
        <v>1</v>
      </c>
      <c r="AH2" s="2"/>
      <c r="AI2" s="2"/>
      <c r="AJ2" s="2"/>
      <c r="AK2" s="2"/>
      <c r="AL2" s="2"/>
      <c r="AM2" s="2"/>
      <c r="AN2" s="2"/>
      <c r="AO2" s="2"/>
      <c r="AP2" s="2"/>
    </row>
    <row r="3" spans="1:85" ht="18.75">
      <c r="AB3" s="2"/>
      <c r="AC3" s="2"/>
      <c r="AD3" s="2"/>
      <c r="AE3" s="2"/>
      <c r="AF3" s="2"/>
      <c r="AG3" s="15" t="s">
        <v>259</v>
      </c>
      <c r="AH3" s="2"/>
      <c r="AI3" s="2"/>
      <c r="AJ3" s="2"/>
      <c r="AK3" s="2"/>
      <c r="AL3" s="2"/>
      <c r="AM3" s="2"/>
      <c r="AN3" s="2"/>
      <c r="AO3" s="2"/>
      <c r="AP3" s="2"/>
    </row>
    <row r="4" spans="1:85">
      <c r="A4" s="438" t="s">
        <v>386</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c r="AD4" s="438"/>
      <c r="AE4" s="438"/>
      <c r="AF4" s="438"/>
      <c r="AG4" s="438"/>
      <c r="AH4" s="2"/>
      <c r="AI4" s="2"/>
      <c r="AJ4" s="2"/>
      <c r="AK4" s="2"/>
      <c r="AL4" s="2"/>
      <c r="AM4" s="2"/>
      <c r="AN4" s="2"/>
      <c r="AO4" s="2"/>
      <c r="AP4" s="2"/>
    </row>
    <row r="5" spans="1:85">
      <c r="A5" s="430"/>
      <c r="B5" s="430"/>
      <c r="C5" s="430"/>
      <c r="D5" s="430"/>
      <c r="E5" s="430"/>
      <c r="F5" s="430"/>
      <c r="G5" s="430"/>
      <c r="H5" s="430"/>
      <c r="I5" s="430"/>
      <c r="J5" s="430"/>
      <c r="K5" s="430"/>
      <c r="L5" s="430"/>
      <c r="M5" s="430"/>
      <c r="N5" s="430"/>
      <c r="O5" s="430"/>
      <c r="P5" s="430"/>
      <c r="Q5" s="430"/>
      <c r="R5" s="430"/>
      <c r="S5" s="430"/>
      <c r="T5" s="430"/>
      <c r="U5" s="430"/>
      <c r="V5" s="430"/>
      <c r="W5" s="430"/>
      <c r="X5" s="430"/>
      <c r="Y5" s="430"/>
      <c r="Z5" s="430"/>
      <c r="AA5" s="430"/>
      <c r="AB5" s="430"/>
      <c r="AC5" s="430"/>
      <c r="AD5" s="430"/>
      <c r="AE5" s="430"/>
      <c r="AF5" s="430"/>
      <c r="AG5" s="430"/>
      <c r="AH5" s="100"/>
      <c r="AI5" s="100"/>
      <c r="AJ5" s="100"/>
      <c r="AK5" s="100"/>
      <c r="AL5" s="100"/>
      <c r="AM5" s="100"/>
      <c r="AN5" s="100"/>
      <c r="AO5" s="100"/>
      <c r="AP5" s="100"/>
      <c r="AQ5" s="100"/>
      <c r="AR5" s="100"/>
      <c r="AS5" s="100"/>
      <c r="AT5" s="100"/>
      <c r="AU5" s="100"/>
      <c r="AV5" s="100"/>
      <c r="AW5" s="100"/>
      <c r="AX5" s="100"/>
      <c r="AY5" s="100"/>
      <c r="AZ5" s="100"/>
      <c r="BA5" s="100"/>
      <c r="BB5" s="100"/>
      <c r="BC5" s="100"/>
      <c r="BD5" s="100"/>
      <c r="BE5" s="100"/>
      <c r="BF5" s="100"/>
      <c r="BG5" s="100"/>
      <c r="BH5" s="100"/>
      <c r="BI5" s="100"/>
      <c r="BJ5" s="100"/>
      <c r="BK5" s="100"/>
      <c r="BL5" s="100"/>
      <c r="BM5" s="100"/>
      <c r="BN5" s="100"/>
      <c r="BO5" s="100"/>
      <c r="BP5" s="100"/>
      <c r="BQ5" s="100"/>
      <c r="BR5" s="100"/>
      <c r="BS5" s="100"/>
      <c r="BT5" s="100"/>
      <c r="BU5" s="100"/>
      <c r="BV5" s="100"/>
      <c r="BW5" s="100"/>
      <c r="BX5" s="100"/>
    </row>
    <row r="6" spans="1:85" ht="18.75">
      <c r="A6" s="394" t="s">
        <v>172</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c r="AB6" s="394"/>
      <c r="AC6" s="394"/>
      <c r="AD6" s="394"/>
      <c r="AE6" s="394"/>
      <c r="AF6" s="394"/>
      <c r="AG6" s="394"/>
      <c r="AH6" s="89"/>
      <c r="AI6" s="89"/>
      <c r="AJ6" s="89"/>
      <c r="AK6" s="89"/>
      <c r="AL6" s="89"/>
      <c r="AM6" s="89"/>
      <c r="AN6" s="89"/>
      <c r="AO6" s="89"/>
      <c r="AP6" s="89"/>
      <c r="AQ6" s="89"/>
      <c r="AR6" s="89"/>
      <c r="AS6" s="89"/>
      <c r="AT6" s="89"/>
      <c r="AU6" s="89"/>
      <c r="AV6" s="89"/>
      <c r="AW6" s="89"/>
      <c r="AX6" s="89"/>
      <c r="AY6" s="89"/>
      <c r="AZ6" s="89"/>
      <c r="BA6" s="89"/>
      <c r="BB6" s="89"/>
      <c r="BC6" s="89"/>
      <c r="BD6" s="89"/>
      <c r="BE6" s="89"/>
      <c r="BF6" s="89"/>
      <c r="BG6" s="89"/>
      <c r="BH6" s="89"/>
      <c r="BI6" s="89"/>
      <c r="BJ6" s="89"/>
      <c r="BK6" s="89"/>
      <c r="BL6" s="89"/>
      <c r="BM6" s="89"/>
      <c r="BN6" s="89"/>
      <c r="BO6" s="89"/>
      <c r="BP6" s="89"/>
      <c r="BQ6" s="89"/>
      <c r="BR6" s="89"/>
      <c r="BS6" s="89"/>
      <c r="BT6" s="89"/>
      <c r="BU6" s="89"/>
      <c r="BV6" s="89"/>
      <c r="BW6" s="89"/>
      <c r="BX6" s="89"/>
      <c r="BY6" s="89"/>
      <c r="BZ6" s="89"/>
      <c r="CA6" s="89"/>
      <c r="CB6" s="89"/>
      <c r="CC6" s="89"/>
      <c r="CD6" s="89"/>
      <c r="CE6" s="89"/>
      <c r="CF6" s="89"/>
      <c r="CG6" s="89"/>
    </row>
    <row r="7" spans="1:85">
      <c r="A7" s="395" t="s">
        <v>306</v>
      </c>
      <c r="B7" s="395"/>
      <c r="C7" s="395"/>
      <c r="D7" s="395"/>
      <c r="E7" s="395"/>
      <c r="F7" s="395"/>
      <c r="G7" s="395"/>
      <c r="H7" s="395"/>
      <c r="I7" s="395"/>
      <c r="J7" s="395"/>
      <c r="K7" s="395"/>
      <c r="L7" s="395"/>
      <c r="M7" s="395"/>
      <c r="N7" s="395"/>
      <c r="O7" s="395"/>
      <c r="P7" s="395"/>
      <c r="Q7" s="395"/>
      <c r="R7" s="395"/>
      <c r="S7" s="395"/>
      <c r="T7" s="395"/>
      <c r="U7" s="395"/>
      <c r="V7" s="395"/>
      <c r="W7" s="395"/>
      <c r="X7" s="395"/>
      <c r="Y7" s="395"/>
      <c r="Z7" s="395"/>
      <c r="AA7" s="395"/>
      <c r="AB7" s="395"/>
      <c r="AC7" s="395"/>
      <c r="AD7" s="395"/>
      <c r="AE7" s="395"/>
      <c r="AF7" s="395"/>
      <c r="AG7" s="395"/>
      <c r="AH7" s="90"/>
      <c r="AI7" s="90"/>
      <c r="AJ7" s="90"/>
      <c r="AK7" s="90"/>
      <c r="AL7" s="90"/>
      <c r="AM7" s="90"/>
      <c r="AN7" s="90"/>
      <c r="AO7" s="90"/>
      <c r="AP7" s="90"/>
      <c r="AQ7" s="90"/>
      <c r="AR7" s="90"/>
      <c r="AS7" s="90"/>
      <c r="AT7" s="90"/>
      <c r="AU7" s="90"/>
      <c r="AV7" s="90"/>
      <c r="AW7" s="90"/>
      <c r="AX7" s="90"/>
      <c r="AY7" s="90"/>
      <c r="AZ7" s="90"/>
      <c r="BA7" s="90"/>
      <c r="BB7" s="90"/>
      <c r="BC7" s="90"/>
      <c r="BD7" s="90"/>
      <c r="BE7" s="90"/>
      <c r="BF7" s="90"/>
      <c r="BG7" s="90"/>
      <c r="BH7" s="90"/>
      <c r="BI7" s="90"/>
      <c r="BJ7" s="90"/>
      <c r="BK7" s="90"/>
      <c r="BL7" s="90"/>
      <c r="BM7" s="90"/>
      <c r="BN7" s="90"/>
      <c r="BO7" s="90"/>
      <c r="BP7" s="90"/>
      <c r="BQ7" s="90"/>
      <c r="BR7" s="90"/>
      <c r="BS7" s="90"/>
      <c r="BT7" s="90"/>
      <c r="BU7" s="90"/>
      <c r="BV7" s="90"/>
      <c r="BW7" s="90"/>
      <c r="BX7" s="90"/>
      <c r="BY7" s="90"/>
      <c r="BZ7" s="90"/>
      <c r="CA7" s="90"/>
      <c r="CB7" s="90"/>
      <c r="CC7" s="90"/>
      <c r="CD7" s="90"/>
      <c r="CE7" s="90"/>
      <c r="CF7" s="90"/>
    </row>
    <row r="8" spans="1:85">
      <c r="A8" s="395"/>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c r="AH8" s="104"/>
      <c r="AI8" s="104"/>
      <c r="AJ8" s="104"/>
      <c r="AK8" s="104"/>
      <c r="AL8" s="104"/>
      <c r="AM8" s="104"/>
      <c r="AN8" s="104"/>
      <c r="AO8" s="104"/>
      <c r="AP8" s="104"/>
      <c r="AQ8" s="104"/>
      <c r="AR8" s="104"/>
      <c r="AS8" s="104"/>
      <c r="AT8" s="104"/>
      <c r="AU8" s="104"/>
      <c r="AV8" s="104"/>
      <c r="AW8" s="104"/>
      <c r="AX8" s="104"/>
      <c r="AY8" s="104"/>
      <c r="AZ8" s="104"/>
      <c r="BA8" s="104"/>
      <c r="BB8" s="104"/>
      <c r="BC8" s="104"/>
      <c r="BD8" s="104"/>
      <c r="BE8" s="104"/>
      <c r="BF8" s="104"/>
      <c r="BG8" s="104"/>
      <c r="BH8" s="104"/>
      <c r="BI8" s="104"/>
      <c r="BJ8" s="104"/>
      <c r="BK8" s="104"/>
      <c r="BL8" s="104"/>
      <c r="BM8" s="104"/>
      <c r="BN8" s="104"/>
      <c r="BO8" s="104"/>
      <c r="BP8" s="104"/>
      <c r="BQ8" s="104"/>
      <c r="BR8" s="104"/>
      <c r="BS8" s="104"/>
      <c r="BT8" s="104"/>
      <c r="BU8" s="104"/>
      <c r="BV8" s="104"/>
      <c r="BW8" s="104"/>
      <c r="BX8" s="104"/>
      <c r="BY8" s="90"/>
      <c r="BZ8" s="90"/>
      <c r="CA8" s="90"/>
      <c r="CB8" s="90"/>
      <c r="CC8" s="90"/>
      <c r="CD8" s="90"/>
      <c r="CE8" s="90"/>
      <c r="CF8" s="90"/>
    </row>
    <row r="9" spans="1:85">
      <c r="A9" s="378" t="s">
        <v>53</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c r="AD9" s="378"/>
      <c r="AE9" s="378"/>
      <c r="AF9" s="378"/>
      <c r="AG9" s="378"/>
      <c r="AH9" s="108"/>
      <c r="AI9" s="45"/>
      <c r="AJ9" s="45"/>
      <c r="AK9" s="45"/>
      <c r="AL9" s="45"/>
      <c r="AM9" s="45"/>
      <c r="AN9" s="45"/>
      <c r="AO9" s="45"/>
      <c r="AP9" s="45"/>
      <c r="AQ9" s="45"/>
      <c r="AR9" s="45"/>
      <c r="AS9" s="45"/>
      <c r="AT9" s="45"/>
      <c r="AU9" s="45"/>
      <c r="AV9" s="45"/>
      <c r="AW9" s="45"/>
      <c r="AX9" s="45"/>
      <c r="AY9" s="45"/>
      <c r="AZ9" s="45"/>
      <c r="BA9" s="45"/>
      <c r="BB9" s="45"/>
      <c r="BC9" s="45"/>
      <c r="BD9" s="45"/>
      <c r="BE9" s="45"/>
      <c r="BF9" s="45"/>
      <c r="BG9" s="45"/>
      <c r="BH9" s="45"/>
      <c r="BI9" s="45"/>
      <c r="BJ9" s="45"/>
      <c r="BK9" s="45"/>
      <c r="BL9" s="45"/>
      <c r="BM9" s="45"/>
      <c r="BN9" s="45"/>
      <c r="BO9" s="45"/>
      <c r="BP9" s="45"/>
      <c r="BQ9" s="45"/>
      <c r="BR9" s="45"/>
      <c r="BS9" s="45"/>
      <c r="BT9" s="45"/>
      <c r="BU9" s="45"/>
      <c r="BV9" s="45"/>
      <c r="BW9" s="45"/>
      <c r="BX9" s="45"/>
    </row>
    <row r="10" spans="1:85">
      <c r="A10" s="430"/>
      <c r="B10" s="430"/>
      <c r="C10" s="430"/>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430"/>
      <c r="AB10" s="430"/>
      <c r="AC10" s="430"/>
      <c r="AD10" s="430"/>
      <c r="AE10" s="430"/>
      <c r="AF10" s="430"/>
      <c r="AG10" s="430"/>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2"/>
      <c r="BL10" s="5"/>
      <c r="BM10" s="2"/>
      <c r="BN10" s="2"/>
      <c r="BO10" s="2"/>
      <c r="BP10" s="2"/>
      <c r="BQ10" s="2"/>
      <c r="BR10" s="2"/>
      <c r="BS10" s="2"/>
      <c r="BT10" s="2"/>
      <c r="BU10" s="2"/>
      <c r="BV10" s="2"/>
      <c r="BW10" s="2"/>
      <c r="BX10" s="2"/>
    </row>
    <row r="11" spans="1:85" ht="15.75" customHeight="1">
      <c r="A11" s="439" t="s">
        <v>162</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c r="AD11" s="439"/>
      <c r="AE11" s="439"/>
      <c r="AF11" s="439"/>
      <c r="AG11" s="439"/>
      <c r="AH11" s="93"/>
      <c r="AI11" s="93"/>
      <c r="AJ11" s="93"/>
      <c r="AK11" s="93"/>
      <c r="AL11" s="93"/>
      <c r="AM11" s="93"/>
      <c r="AN11" s="93"/>
      <c r="AO11" s="93"/>
      <c r="AP11" s="93"/>
      <c r="AQ11" s="93"/>
      <c r="AR11" s="93"/>
      <c r="AS11" s="93"/>
      <c r="AT11" s="93"/>
      <c r="AU11" s="93"/>
      <c r="AV11" s="93"/>
      <c r="AW11" s="93"/>
      <c r="AX11" s="93"/>
      <c r="AY11" s="93"/>
      <c r="AZ11" s="93"/>
      <c r="BA11" s="93"/>
      <c r="BB11" s="93"/>
      <c r="BC11" s="93"/>
      <c r="BD11" s="93"/>
      <c r="BE11" s="93"/>
      <c r="BF11" s="93"/>
      <c r="BG11" s="93"/>
      <c r="BH11" s="93"/>
      <c r="BI11" s="93"/>
      <c r="BJ11" s="93"/>
      <c r="BK11" s="93"/>
      <c r="BL11" s="93"/>
      <c r="BM11" s="93"/>
      <c r="BN11" s="93"/>
      <c r="BO11" s="93"/>
      <c r="BP11" s="93"/>
      <c r="BQ11" s="93"/>
      <c r="BR11" s="93"/>
      <c r="BS11" s="93"/>
      <c r="BT11" s="93"/>
      <c r="BU11" s="93"/>
      <c r="BV11" s="93"/>
      <c r="BW11" s="93"/>
      <c r="BX11" s="93"/>
      <c r="BY11" s="66"/>
      <c r="BZ11" s="66"/>
      <c r="CA11" s="66"/>
      <c r="CB11" s="66"/>
      <c r="CC11" s="66"/>
      <c r="CD11" s="66"/>
      <c r="CE11" s="66"/>
      <c r="CF11" s="66"/>
    </row>
    <row r="12" spans="1:85">
      <c r="A12" s="440" t="s">
        <v>631</v>
      </c>
      <c r="B12" s="440"/>
      <c r="C12" s="440"/>
      <c r="D12" s="440"/>
      <c r="E12" s="440"/>
      <c r="F12" s="440"/>
      <c r="G12" s="440"/>
      <c r="H12" s="440"/>
      <c r="I12" s="440"/>
      <c r="J12" s="440"/>
      <c r="K12" s="440"/>
      <c r="L12" s="440"/>
      <c r="M12" s="440"/>
      <c r="N12" s="440"/>
      <c r="O12" s="440"/>
      <c r="P12" s="440"/>
      <c r="Q12" s="440"/>
      <c r="R12" s="440"/>
      <c r="S12" s="440"/>
      <c r="T12" s="440"/>
      <c r="U12" s="440"/>
      <c r="V12" s="440"/>
      <c r="W12" s="440"/>
      <c r="X12" s="440"/>
      <c r="Y12" s="440"/>
      <c r="Z12" s="440"/>
      <c r="AA12" s="440"/>
      <c r="AB12" s="440"/>
      <c r="AC12" s="440"/>
      <c r="AD12" s="440"/>
      <c r="AE12" s="440"/>
      <c r="AF12" s="440"/>
      <c r="AG12" s="440"/>
      <c r="AH12" s="94"/>
      <c r="AI12" s="94"/>
      <c r="AJ12" s="94"/>
      <c r="AK12" s="94"/>
      <c r="AL12" s="94"/>
      <c r="AM12" s="94"/>
      <c r="AN12" s="94"/>
      <c r="AO12" s="94"/>
      <c r="AP12" s="94"/>
      <c r="AQ12" s="94"/>
      <c r="AR12" s="94"/>
      <c r="AS12" s="94"/>
      <c r="AT12" s="94"/>
      <c r="AU12" s="94"/>
      <c r="AV12" s="94"/>
      <c r="AW12" s="94"/>
      <c r="AX12" s="94"/>
      <c r="AY12" s="94"/>
      <c r="AZ12" s="94"/>
      <c r="BA12" s="94"/>
      <c r="BB12" s="94"/>
      <c r="BC12" s="94"/>
      <c r="BD12" s="94"/>
      <c r="BE12" s="94"/>
      <c r="BF12" s="94"/>
      <c r="BG12" s="94"/>
      <c r="BH12" s="94"/>
      <c r="BI12" s="94"/>
      <c r="BJ12" s="94"/>
      <c r="BK12" s="94"/>
      <c r="BL12" s="94"/>
      <c r="BM12" s="94"/>
      <c r="BN12" s="94"/>
      <c r="BO12" s="94"/>
      <c r="BP12" s="94"/>
      <c r="BQ12" s="94"/>
      <c r="BR12" s="94"/>
      <c r="BS12" s="94"/>
      <c r="BT12" s="94"/>
      <c r="BU12" s="94"/>
      <c r="BV12" s="94"/>
      <c r="BW12" s="94"/>
      <c r="BX12" s="94"/>
      <c r="BY12" s="18"/>
      <c r="BZ12" s="18"/>
      <c r="CA12" s="18"/>
      <c r="CB12" s="18"/>
      <c r="CC12" s="18"/>
      <c r="CD12" s="18"/>
      <c r="CE12" s="18"/>
      <c r="CF12" s="18"/>
    </row>
    <row r="13" spans="1:85" ht="15.75" customHeight="1">
      <c r="A13" s="437"/>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437"/>
      <c r="AB13" s="437"/>
      <c r="AC13" s="437"/>
      <c r="AD13" s="437"/>
      <c r="AE13" s="437"/>
      <c r="AF13" s="437"/>
      <c r="AG13" s="437"/>
      <c r="AH13" s="437"/>
      <c r="AI13" s="437"/>
      <c r="AJ13" s="437"/>
      <c r="AK13" s="437"/>
      <c r="AL13" s="437"/>
      <c r="AM13" s="437"/>
      <c r="AN13" s="437"/>
      <c r="AO13" s="437"/>
      <c r="AP13" s="437"/>
      <c r="AQ13" s="437"/>
      <c r="AR13" s="437"/>
      <c r="AS13" s="437"/>
      <c r="AT13" s="437"/>
      <c r="AU13" s="437"/>
      <c r="AV13" s="437"/>
      <c r="AW13" s="437"/>
      <c r="AX13" s="437"/>
      <c r="AY13" s="437"/>
      <c r="AZ13" s="437"/>
      <c r="BA13" s="437"/>
      <c r="BB13" s="437"/>
      <c r="BC13" s="437"/>
      <c r="BD13" s="437"/>
      <c r="BE13" s="437"/>
      <c r="BF13" s="437"/>
      <c r="BG13" s="437"/>
      <c r="BH13" s="437"/>
      <c r="BI13" s="437"/>
      <c r="BJ13" s="437"/>
      <c r="BK13" s="437"/>
      <c r="BL13" s="437"/>
      <c r="BM13" s="437"/>
      <c r="BN13" s="437"/>
      <c r="BO13" s="437"/>
      <c r="BP13" s="437"/>
      <c r="BQ13" s="437"/>
      <c r="BR13" s="437"/>
      <c r="BS13" s="437"/>
      <c r="BT13" s="437"/>
      <c r="BU13" s="437"/>
      <c r="BV13" s="437"/>
      <c r="BW13" s="49"/>
      <c r="BX13" s="13"/>
      <c r="BY13" s="13"/>
      <c r="BZ13" s="13"/>
      <c r="CA13" s="13"/>
      <c r="CB13" s="13"/>
      <c r="CC13" s="13"/>
      <c r="CD13" s="13"/>
    </row>
    <row r="14" spans="1:85" ht="31.5" customHeight="1">
      <c r="A14" s="431" t="s">
        <v>173</v>
      </c>
      <c r="B14" s="431" t="s">
        <v>31</v>
      </c>
      <c r="C14" s="431" t="s">
        <v>4</v>
      </c>
      <c r="D14" s="426" t="s">
        <v>304</v>
      </c>
      <c r="E14" s="426"/>
      <c r="F14" s="419" t="s">
        <v>814</v>
      </c>
      <c r="G14" s="420"/>
      <c r="H14" s="420"/>
      <c r="I14" s="420"/>
      <c r="J14" s="420"/>
      <c r="K14" s="420"/>
      <c r="L14" s="420"/>
      <c r="M14" s="420"/>
      <c r="N14" s="420"/>
      <c r="O14" s="420"/>
      <c r="P14" s="420"/>
      <c r="Q14" s="420"/>
      <c r="R14" s="420"/>
      <c r="S14" s="421"/>
      <c r="T14" s="425" t="s">
        <v>307</v>
      </c>
      <c r="U14" s="425"/>
      <c r="V14" s="425"/>
      <c r="W14" s="425"/>
      <c r="X14" s="425"/>
      <c r="Y14" s="425"/>
      <c r="Z14" s="425"/>
      <c r="AA14" s="425"/>
      <c r="AB14" s="425"/>
      <c r="AC14" s="425"/>
      <c r="AD14" s="425"/>
      <c r="AE14" s="425"/>
      <c r="AF14" s="425"/>
      <c r="AG14" s="425"/>
      <c r="AH14" s="425" t="s">
        <v>307</v>
      </c>
      <c r="AI14" s="425"/>
      <c r="AJ14" s="425"/>
      <c r="AK14" s="425"/>
      <c r="AL14" s="425"/>
      <c r="AM14" s="425"/>
      <c r="AN14" s="425"/>
      <c r="AO14" s="425"/>
      <c r="AP14" s="425"/>
      <c r="AQ14" s="425"/>
      <c r="AR14" s="425"/>
      <c r="AS14" s="425"/>
      <c r="AT14" s="425"/>
      <c r="AU14" s="425"/>
      <c r="AV14" s="425"/>
      <c r="AW14" s="425"/>
      <c r="AX14" s="425"/>
      <c r="AY14" s="425"/>
      <c r="AZ14" s="425"/>
      <c r="BA14" s="425"/>
      <c r="BB14" s="425"/>
      <c r="BC14" s="425"/>
      <c r="BD14" s="425"/>
      <c r="BE14" s="425"/>
      <c r="BF14" s="425"/>
      <c r="BG14" s="425"/>
      <c r="BH14" s="425"/>
      <c r="BI14" s="425"/>
      <c r="BJ14" s="425"/>
      <c r="BK14" s="425"/>
      <c r="BL14" s="425"/>
      <c r="BM14" s="425"/>
      <c r="BN14" s="425"/>
      <c r="BO14" s="425"/>
      <c r="BP14" s="425"/>
      <c r="BQ14" s="425"/>
      <c r="BR14" s="425"/>
      <c r="BS14" s="425"/>
      <c r="BT14" s="425"/>
      <c r="BU14" s="425"/>
      <c r="BV14" s="425"/>
      <c r="BW14" s="425"/>
      <c r="BX14" s="431" t="s">
        <v>166</v>
      </c>
      <c r="BY14" s="14"/>
      <c r="BZ14" s="14"/>
      <c r="CA14" s="14"/>
      <c r="CB14" s="14"/>
      <c r="CC14" s="14"/>
      <c r="CD14" s="14"/>
    </row>
    <row r="15" spans="1:85" ht="44.25" customHeight="1">
      <c r="A15" s="432"/>
      <c r="B15" s="432"/>
      <c r="C15" s="432"/>
      <c r="D15" s="426"/>
      <c r="E15" s="426"/>
      <c r="F15" s="422"/>
      <c r="G15" s="423"/>
      <c r="H15" s="423"/>
      <c r="I15" s="423"/>
      <c r="J15" s="423"/>
      <c r="K15" s="423"/>
      <c r="L15" s="423"/>
      <c r="M15" s="423"/>
      <c r="N15" s="423"/>
      <c r="O15" s="423"/>
      <c r="P15" s="423"/>
      <c r="Q15" s="423"/>
      <c r="R15" s="423"/>
      <c r="S15" s="424"/>
      <c r="T15" s="434">
        <v>2018</v>
      </c>
      <c r="U15" s="435"/>
      <c r="V15" s="435"/>
      <c r="W15" s="435"/>
      <c r="X15" s="435"/>
      <c r="Y15" s="435"/>
      <c r="Z15" s="435"/>
      <c r="AA15" s="435"/>
      <c r="AB15" s="435"/>
      <c r="AC15" s="435"/>
      <c r="AD15" s="435"/>
      <c r="AE15" s="435"/>
      <c r="AF15" s="435"/>
      <c r="AG15" s="436"/>
      <c r="AH15" s="434">
        <v>2019</v>
      </c>
      <c r="AI15" s="435"/>
      <c r="AJ15" s="435"/>
      <c r="AK15" s="435"/>
      <c r="AL15" s="435"/>
      <c r="AM15" s="435"/>
      <c r="AN15" s="435"/>
      <c r="AO15" s="435"/>
      <c r="AP15" s="435"/>
      <c r="AQ15" s="435"/>
      <c r="AR15" s="435"/>
      <c r="AS15" s="435"/>
      <c r="AT15" s="435"/>
      <c r="AU15" s="436"/>
      <c r="AV15" s="434">
        <v>2020</v>
      </c>
      <c r="AW15" s="435"/>
      <c r="AX15" s="435"/>
      <c r="AY15" s="435"/>
      <c r="AZ15" s="435"/>
      <c r="BA15" s="435"/>
      <c r="BB15" s="435"/>
      <c r="BC15" s="435"/>
      <c r="BD15" s="435"/>
      <c r="BE15" s="435"/>
      <c r="BF15" s="435"/>
      <c r="BG15" s="435"/>
      <c r="BH15" s="435"/>
      <c r="BI15" s="436"/>
      <c r="BJ15" s="426" t="s">
        <v>3</v>
      </c>
      <c r="BK15" s="426"/>
      <c r="BL15" s="426"/>
      <c r="BM15" s="426"/>
      <c r="BN15" s="426"/>
      <c r="BO15" s="426"/>
      <c r="BP15" s="426"/>
      <c r="BQ15" s="426"/>
      <c r="BR15" s="426"/>
      <c r="BS15" s="426"/>
      <c r="BT15" s="426"/>
      <c r="BU15" s="426"/>
      <c r="BV15" s="426"/>
      <c r="BW15" s="426"/>
      <c r="BX15" s="432"/>
    </row>
    <row r="16" spans="1:85" ht="51" customHeight="1">
      <c r="A16" s="432"/>
      <c r="B16" s="432"/>
      <c r="C16" s="432"/>
      <c r="D16" s="426"/>
      <c r="E16" s="426"/>
      <c r="F16" s="434" t="s">
        <v>400</v>
      </c>
      <c r="G16" s="435"/>
      <c r="H16" s="435"/>
      <c r="I16" s="435"/>
      <c r="J16" s="435"/>
      <c r="K16" s="435"/>
      <c r="L16" s="435"/>
      <c r="M16" s="427" t="s">
        <v>165</v>
      </c>
      <c r="N16" s="428"/>
      <c r="O16" s="428"/>
      <c r="P16" s="428"/>
      <c r="Q16" s="428"/>
      <c r="R16" s="428"/>
      <c r="S16" s="429"/>
      <c r="T16" s="434" t="s">
        <v>400</v>
      </c>
      <c r="U16" s="435"/>
      <c r="V16" s="435"/>
      <c r="W16" s="435"/>
      <c r="X16" s="435"/>
      <c r="Y16" s="435"/>
      <c r="Z16" s="435"/>
      <c r="AA16" s="427" t="s">
        <v>165</v>
      </c>
      <c r="AB16" s="428"/>
      <c r="AC16" s="428"/>
      <c r="AD16" s="428"/>
      <c r="AE16" s="428"/>
      <c r="AF16" s="428"/>
      <c r="AG16" s="429"/>
      <c r="AH16" s="434" t="s">
        <v>400</v>
      </c>
      <c r="AI16" s="435"/>
      <c r="AJ16" s="435"/>
      <c r="AK16" s="435"/>
      <c r="AL16" s="435"/>
      <c r="AM16" s="435"/>
      <c r="AN16" s="435"/>
      <c r="AO16" s="427" t="s">
        <v>165</v>
      </c>
      <c r="AP16" s="428"/>
      <c r="AQ16" s="428"/>
      <c r="AR16" s="428"/>
      <c r="AS16" s="428"/>
      <c r="AT16" s="428"/>
      <c r="AU16" s="429"/>
      <c r="AV16" s="434" t="s">
        <v>400</v>
      </c>
      <c r="AW16" s="435"/>
      <c r="AX16" s="435"/>
      <c r="AY16" s="435"/>
      <c r="AZ16" s="435"/>
      <c r="BA16" s="435"/>
      <c r="BB16" s="435"/>
      <c r="BC16" s="427" t="s">
        <v>165</v>
      </c>
      <c r="BD16" s="428"/>
      <c r="BE16" s="428"/>
      <c r="BF16" s="428"/>
      <c r="BG16" s="428"/>
      <c r="BH16" s="428"/>
      <c r="BI16" s="429"/>
      <c r="BJ16" s="434" t="s">
        <v>400</v>
      </c>
      <c r="BK16" s="435"/>
      <c r="BL16" s="435"/>
      <c r="BM16" s="435"/>
      <c r="BN16" s="435"/>
      <c r="BO16" s="435"/>
      <c r="BP16" s="435"/>
      <c r="BQ16" s="427" t="s">
        <v>165</v>
      </c>
      <c r="BR16" s="428"/>
      <c r="BS16" s="428"/>
      <c r="BT16" s="428"/>
      <c r="BU16" s="428"/>
      <c r="BV16" s="428"/>
      <c r="BW16" s="429"/>
      <c r="BX16" s="432"/>
    </row>
    <row r="17" spans="1:76" ht="37.5" customHeight="1">
      <c r="A17" s="432"/>
      <c r="B17" s="432"/>
      <c r="C17" s="432"/>
      <c r="D17" s="426" t="s">
        <v>400</v>
      </c>
      <c r="E17" s="426" t="s">
        <v>165</v>
      </c>
      <c r="F17" s="114" t="s">
        <v>56</v>
      </c>
      <c r="G17" s="425" t="s">
        <v>55</v>
      </c>
      <c r="H17" s="425"/>
      <c r="I17" s="425"/>
      <c r="J17" s="425"/>
      <c r="K17" s="425"/>
      <c r="L17" s="425"/>
      <c r="M17" s="114" t="s">
        <v>56</v>
      </c>
      <c r="N17" s="425" t="s">
        <v>55</v>
      </c>
      <c r="O17" s="425"/>
      <c r="P17" s="425"/>
      <c r="Q17" s="425"/>
      <c r="R17" s="425"/>
      <c r="S17" s="425"/>
      <c r="T17" s="114" t="s">
        <v>56</v>
      </c>
      <c r="U17" s="425" t="s">
        <v>55</v>
      </c>
      <c r="V17" s="425"/>
      <c r="W17" s="425"/>
      <c r="X17" s="425"/>
      <c r="Y17" s="425"/>
      <c r="Z17" s="425"/>
      <c r="AA17" s="114" t="s">
        <v>56</v>
      </c>
      <c r="AB17" s="425" t="s">
        <v>55</v>
      </c>
      <c r="AC17" s="425"/>
      <c r="AD17" s="425"/>
      <c r="AE17" s="425"/>
      <c r="AF17" s="425"/>
      <c r="AG17" s="425"/>
      <c r="AH17" s="114" t="s">
        <v>56</v>
      </c>
      <c r="AI17" s="425" t="s">
        <v>55</v>
      </c>
      <c r="AJ17" s="425"/>
      <c r="AK17" s="425"/>
      <c r="AL17" s="425"/>
      <c r="AM17" s="425"/>
      <c r="AN17" s="425"/>
      <c r="AO17" s="114" t="s">
        <v>56</v>
      </c>
      <c r="AP17" s="425" t="s">
        <v>55</v>
      </c>
      <c r="AQ17" s="425"/>
      <c r="AR17" s="425"/>
      <c r="AS17" s="425"/>
      <c r="AT17" s="425"/>
      <c r="AU17" s="425"/>
      <c r="AV17" s="114" t="s">
        <v>56</v>
      </c>
      <c r="AW17" s="425" t="s">
        <v>55</v>
      </c>
      <c r="AX17" s="425"/>
      <c r="AY17" s="425"/>
      <c r="AZ17" s="425"/>
      <c r="BA17" s="425"/>
      <c r="BB17" s="425"/>
      <c r="BC17" s="114" t="s">
        <v>56</v>
      </c>
      <c r="BD17" s="425" t="s">
        <v>55</v>
      </c>
      <c r="BE17" s="425"/>
      <c r="BF17" s="425"/>
      <c r="BG17" s="425"/>
      <c r="BH17" s="425"/>
      <c r="BI17" s="425"/>
      <c r="BJ17" s="114" t="s">
        <v>56</v>
      </c>
      <c r="BK17" s="425" t="s">
        <v>55</v>
      </c>
      <c r="BL17" s="425"/>
      <c r="BM17" s="425"/>
      <c r="BN17" s="425"/>
      <c r="BO17" s="425"/>
      <c r="BP17" s="425"/>
      <c r="BQ17" s="114" t="s">
        <v>56</v>
      </c>
      <c r="BR17" s="425" t="s">
        <v>55</v>
      </c>
      <c r="BS17" s="425"/>
      <c r="BT17" s="425"/>
      <c r="BU17" s="425"/>
      <c r="BV17" s="425"/>
      <c r="BW17" s="425"/>
      <c r="BX17" s="432"/>
    </row>
    <row r="18" spans="1:76" ht="66" customHeight="1">
      <c r="A18" s="433"/>
      <c r="B18" s="433"/>
      <c r="C18" s="433"/>
      <c r="D18" s="426"/>
      <c r="E18" s="426"/>
      <c r="F18" s="86" t="s">
        <v>24</v>
      </c>
      <c r="G18" s="86" t="s">
        <v>24</v>
      </c>
      <c r="H18" s="79" t="s">
        <v>5</v>
      </c>
      <c r="I18" s="79" t="s">
        <v>6</v>
      </c>
      <c r="J18" s="79" t="s">
        <v>261</v>
      </c>
      <c r="K18" s="79" t="s">
        <v>2</v>
      </c>
      <c r="L18" s="79" t="s">
        <v>146</v>
      </c>
      <c r="M18" s="86" t="s">
        <v>24</v>
      </c>
      <c r="N18" s="86" t="s">
        <v>24</v>
      </c>
      <c r="O18" s="79" t="s">
        <v>5</v>
      </c>
      <c r="P18" s="79" t="s">
        <v>6</v>
      </c>
      <c r="Q18" s="79" t="s">
        <v>261</v>
      </c>
      <c r="R18" s="79" t="s">
        <v>2</v>
      </c>
      <c r="S18" s="79" t="s">
        <v>146</v>
      </c>
      <c r="T18" s="86" t="s">
        <v>24</v>
      </c>
      <c r="U18" s="86" t="s">
        <v>24</v>
      </c>
      <c r="V18" s="79" t="s">
        <v>5</v>
      </c>
      <c r="W18" s="79" t="s">
        <v>6</v>
      </c>
      <c r="X18" s="79" t="s">
        <v>261</v>
      </c>
      <c r="Y18" s="79" t="s">
        <v>2</v>
      </c>
      <c r="Z18" s="79" t="s">
        <v>146</v>
      </c>
      <c r="AA18" s="86" t="s">
        <v>24</v>
      </c>
      <c r="AB18" s="86" t="s">
        <v>24</v>
      </c>
      <c r="AC18" s="79" t="s">
        <v>5</v>
      </c>
      <c r="AD18" s="79" t="s">
        <v>6</v>
      </c>
      <c r="AE18" s="79" t="s">
        <v>261</v>
      </c>
      <c r="AF18" s="79" t="s">
        <v>2</v>
      </c>
      <c r="AG18" s="79" t="s">
        <v>146</v>
      </c>
      <c r="AH18" s="86" t="s">
        <v>24</v>
      </c>
      <c r="AI18" s="86" t="s">
        <v>24</v>
      </c>
      <c r="AJ18" s="79" t="s">
        <v>5</v>
      </c>
      <c r="AK18" s="79" t="s">
        <v>6</v>
      </c>
      <c r="AL18" s="79" t="s">
        <v>261</v>
      </c>
      <c r="AM18" s="79" t="s">
        <v>2</v>
      </c>
      <c r="AN18" s="79" t="s">
        <v>146</v>
      </c>
      <c r="AO18" s="86" t="s">
        <v>24</v>
      </c>
      <c r="AP18" s="86" t="s">
        <v>24</v>
      </c>
      <c r="AQ18" s="79" t="s">
        <v>5</v>
      </c>
      <c r="AR18" s="79" t="s">
        <v>6</v>
      </c>
      <c r="AS18" s="79" t="s">
        <v>261</v>
      </c>
      <c r="AT18" s="79" t="s">
        <v>2</v>
      </c>
      <c r="AU18" s="79" t="s">
        <v>146</v>
      </c>
      <c r="AV18" s="86" t="s">
        <v>24</v>
      </c>
      <c r="AW18" s="86" t="s">
        <v>24</v>
      </c>
      <c r="AX18" s="79" t="s">
        <v>5</v>
      </c>
      <c r="AY18" s="79" t="s">
        <v>6</v>
      </c>
      <c r="AZ18" s="79" t="s">
        <v>261</v>
      </c>
      <c r="BA18" s="79" t="s">
        <v>2</v>
      </c>
      <c r="BB18" s="79" t="s">
        <v>146</v>
      </c>
      <c r="BC18" s="86" t="s">
        <v>24</v>
      </c>
      <c r="BD18" s="86" t="s">
        <v>24</v>
      </c>
      <c r="BE18" s="79" t="s">
        <v>5</v>
      </c>
      <c r="BF18" s="79" t="s">
        <v>6</v>
      </c>
      <c r="BG18" s="79" t="s">
        <v>261</v>
      </c>
      <c r="BH18" s="79" t="s">
        <v>2</v>
      </c>
      <c r="BI18" s="79" t="s">
        <v>146</v>
      </c>
      <c r="BJ18" s="86" t="s">
        <v>24</v>
      </c>
      <c r="BK18" s="86" t="s">
        <v>24</v>
      </c>
      <c r="BL18" s="79" t="s">
        <v>5</v>
      </c>
      <c r="BM18" s="79" t="s">
        <v>6</v>
      </c>
      <c r="BN18" s="79" t="s">
        <v>261</v>
      </c>
      <c r="BO18" s="79" t="s">
        <v>2</v>
      </c>
      <c r="BP18" s="79" t="s">
        <v>146</v>
      </c>
      <c r="BQ18" s="86" t="s">
        <v>24</v>
      </c>
      <c r="BR18" s="86" t="s">
        <v>24</v>
      </c>
      <c r="BS18" s="79" t="s">
        <v>5</v>
      </c>
      <c r="BT18" s="79" t="s">
        <v>6</v>
      </c>
      <c r="BU18" s="79" t="s">
        <v>261</v>
      </c>
      <c r="BV18" s="79" t="s">
        <v>2</v>
      </c>
      <c r="BW18" s="79" t="s">
        <v>146</v>
      </c>
      <c r="BX18" s="433"/>
    </row>
    <row r="19" spans="1:76">
      <c r="A19" s="135">
        <v>1</v>
      </c>
      <c r="B19" s="135">
        <v>2</v>
      </c>
      <c r="C19" s="135">
        <v>3</v>
      </c>
      <c r="D19" s="135">
        <v>4</v>
      </c>
      <c r="E19" s="135">
        <v>5</v>
      </c>
      <c r="F19" s="133" t="s">
        <v>245</v>
      </c>
      <c r="G19" s="133" t="s">
        <v>246</v>
      </c>
      <c r="H19" s="133" t="s">
        <v>247</v>
      </c>
      <c r="I19" s="133" t="s">
        <v>248</v>
      </c>
      <c r="J19" s="133" t="s">
        <v>249</v>
      </c>
      <c r="K19" s="133" t="s">
        <v>250</v>
      </c>
      <c r="L19" s="133" t="s">
        <v>251</v>
      </c>
      <c r="M19" s="133" t="s">
        <v>252</v>
      </c>
      <c r="N19" s="133" t="s">
        <v>253</v>
      </c>
      <c r="O19" s="133" t="s">
        <v>254</v>
      </c>
      <c r="P19" s="133" t="s">
        <v>255</v>
      </c>
      <c r="Q19" s="133" t="s">
        <v>256</v>
      </c>
      <c r="R19" s="133" t="s">
        <v>257</v>
      </c>
      <c r="S19" s="133" t="s">
        <v>258</v>
      </c>
      <c r="T19" s="133" t="s">
        <v>290</v>
      </c>
      <c r="U19" s="133" t="s">
        <v>291</v>
      </c>
      <c r="V19" s="133" t="s">
        <v>292</v>
      </c>
      <c r="W19" s="133" t="s">
        <v>293</v>
      </c>
      <c r="X19" s="133" t="s">
        <v>294</v>
      </c>
      <c r="Y19" s="133" t="s">
        <v>295</v>
      </c>
      <c r="Z19" s="133" t="s">
        <v>296</v>
      </c>
      <c r="AA19" s="133" t="s">
        <v>297</v>
      </c>
      <c r="AB19" s="133" t="s">
        <v>298</v>
      </c>
      <c r="AC19" s="133" t="s">
        <v>299</v>
      </c>
      <c r="AD19" s="133" t="s">
        <v>300</v>
      </c>
      <c r="AE19" s="133" t="s">
        <v>301</v>
      </c>
      <c r="AF19" s="133" t="s">
        <v>302</v>
      </c>
      <c r="AG19" s="133" t="s">
        <v>303</v>
      </c>
      <c r="AH19" s="133" t="s">
        <v>415</v>
      </c>
      <c r="AI19" s="133" t="s">
        <v>416</v>
      </c>
      <c r="AJ19" s="133" t="s">
        <v>417</v>
      </c>
      <c r="AK19" s="133" t="s">
        <v>418</v>
      </c>
      <c r="AL19" s="133" t="s">
        <v>419</v>
      </c>
      <c r="AM19" s="133" t="s">
        <v>420</v>
      </c>
      <c r="AN19" s="133" t="s">
        <v>421</v>
      </c>
      <c r="AO19" s="133" t="s">
        <v>422</v>
      </c>
      <c r="AP19" s="133" t="s">
        <v>423</v>
      </c>
      <c r="AQ19" s="133" t="s">
        <v>424</v>
      </c>
      <c r="AR19" s="133" t="s">
        <v>425</v>
      </c>
      <c r="AS19" s="133" t="s">
        <v>426</v>
      </c>
      <c r="AT19" s="133" t="s">
        <v>427</v>
      </c>
      <c r="AU19" s="133" t="s">
        <v>428</v>
      </c>
      <c r="AV19" s="133" t="s">
        <v>429</v>
      </c>
      <c r="AW19" s="133" t="s">
        <v>430</v>
      </c>
      <c r="AX19" s="133" t="s">
        <v>431</v>
      </c>
      <c r="AY19" s="133" t="s">
        <v>432</v>
      </c>
      <c r="AZ19" s="133" t="s">
        <v>433</v>
      </c>
      <c r="BA19" s="133" t="s">
        <v>434</v>
      </c>
      <c r="BB19" s="133" t="s">
        <v>435</v>
      </c>
      <c r="BC19" s="133" t="s">
        <v>436</v>
      </c>
      <c r="BD19" s="133" t="s">
        <v>437</v>
      </c>
      <c r="BE19" s="133" t="s">
        <v>438</v>
      </c>
      <c r="BF19" s="133" t="s">
        <v>439</v>
      </c>
      <c r="BG19" s="133" t="s">
        <v>440</v>
      </c>
      <c r="BH19" s="133" t="s">
        <v>441</v>
      </c>
      <c r="BI19" s="133" t="s">
        <v>442</v>
      </c>
      <c r="BJ19" s="133" t="s">
        <v>443</v>
      </c>
      <c r="BK19" s="133" t="s">
        <v>444</v>
      </c>
      <c r="BL19" s="133" t="s">
        <v>445</v>
      </c>
      <c r="BM19" s="133" t="s">
        <v>446</v>
      </c>
      <c r="BN19" s="133" t="s">
        <v>447</v>
      </c>
      <c r="BO19" s="133" t="s">
        <v>448</v>
      </c>
      <c r="BP19" s="133" t="s">
        <v>449</v>
      </c>
      <c r="BQ19" s="133" t="s">
        <v>450</v>
      </c>
      <c r="BR19" s="133" t="s">
        <v>451</v>
      </c>
      <c r="BS19" s="133" t="s">
        <v>452</v>
      </c>
      <c r="BT19" s="133" t="s">
        <v>453</v>
      </c>
      <c r="BU19" s="133" t="s">
        <v>454</v>
      </c>
      <c r="BV19" s="133" t="s">
        <v>455</v>
      </c>
      <c r="BW19" s="133" t="s">
        <v>456</v>
      </c>
      <c r="BX19" s="133" t="s">
        <v>122</v>
      </c>
    </row>
    <row r="20" spans="1:76" ht="18.75">
      <c r="A20" s="172"/>
      <c r="B20" s="170" t="s">
        <v>642</v>
      </c>
      <c r="C20" s="173"/>
      <c r="D20" s="246">
        <f>D21</f>
        <v>60.842413899999997</v>
      </c>
      <c r="E20" s="246" t="str">
        <f>E21</f>
        <v>нд</v>
      </c>
      <c r="F20" s="246">
        <v>0</v>
      </c>
      <c r="G20" s="246">
        <f t="shared" ref="G20:BR20" si="0">G21</f>
        <v>7.2211079199999997</v>
      </c>
      <c r="H20" s="246">
        <f t="shared" si="0"/>
        <v>0</v>
      </c>
      <c r="I20" s="246">
        <f t="shared" si="0"/>
        <v>0</v>
      </c>
      <c r="J20" s="246">
        <f t="shared" si="0"/>
        <v>0</v>
      </c>
      <c r="K20" s="246">
        <f t="shared" si="0"/>
        <v>0</v>
      </c>
      <c r="L20" s="246">
        <f t="shared" si="0"/>
        <v>0</v>
      </c>
      <c r="M20" s="246">
        <f t="shared" si="0"/>
        <v>0</v>
      </c>
      <c r="N20" s="246">
        <f t="shared" si="0"/>
        <v>0</v>
      </c>
      <c r="O20" s="246">
        <f t="shared" si="0"/>
        <v>0</v>
      </c>
      <c r="P20" s="246">
        <f t="shared" si="0"/>
        <v>0</v>
      </c>
      <c r="Q20" s="246">
        <f t="shared" si="0"/>
        <v>0</v>
      </c>
      <c r="R20" s="246">
        <f t="shared" si="0"/>
        <v>0</v>
      </c>
      <c r="S20" s="246">
        <f t="shared" si="0"/>
        <v>0</v>
      </c>
      <c r="T20" s="246">
        <f t="shared" si="0"/>
        <v>0</v>
      </c>
      <c r="U20" s="246">
        <f t="shared" si="0"/>
        <v>7.8913059800000003</v>
      </c>
      <c r="V20" s="246">
        <f t="shared" si="0"/>
        <v>0</v>
      </c>
      <c r="W20" s="246">
        <f t="shared" si="0"/>
        <v>0</v>
      </c>
      <c r="X20" s="246">
        <f t="shared" si="0"/>
        <v>0</v>
      </c>
      <c r="Y20" s="246">
        <f t="shared" si="0"/>
        <v>0</v>
      </c>
      <c r="Z20" s="246">
        <f t="shared" si="0"/>
        <v>0</v>
      </c>
      <c r="AA20" s="246">
        <f t="shared" si="0"/>
        <v>0</v>
      </c>
      <c r="AB20" s="246">
        <f t="shared" si="0"/>
        <v>0</v>
      </c>
      <c r="AC20" s="246">
        <f t="shared" si="0"/>
        <v>0</v>
      </c>
      <c r="AD20" s="246">
        <f t="shared" si="0"/>
        <v>0</v>
      </c>
      <c r="AE20" s="246">
        <f t="shared" si="0"/>
        <v>0</v>
      </c>
      <c r="AF20" s="246">
        <f t="shared" si="0"/>
        <v>0</v>
      </c>
      <c r="AG20" s="246">
        <f t="shared" si="0"/>
        <v>0</v>
      </c>
      <c r="AH20" s="246">
        <f t="shared" si="0"/>
        <v>0</v>
      </c>
      <c r="AI20" s="246">
        <f t="shared" si="0"/>
        <v>33.649000000000001</v>
      </c>
      <c r="AJ20" s="246">
        <f t="shared" si="0"/>
        <v>0</v>
      </c>
      <c r="AK20" s="246">
        <f t="shared" si="0"/>
        <v>0</v>
      </c>
      <c r="AL20" s="246">
        <f t="shared" si="0"/>
        <v>17.399999999999999</v>
      </c>
      <c r="AM20" s="246">
        <f t="shared" si="0"/>
        <v>0</v>
      </c>
      <c r="AN20" s="246">
        <f t="shared" si="0"/>
        <v>0</v>
      </c>
      <c r="AO20" s="246">
        <f t="shared" si="0"/>
        <v>0</v>
      </c>
      <c r="AP20" s="246">
        <f t="shared" si="0"/>
        <v>0</v>
      </c>
      <c r="AQ20" s="246">
        <f t="shared" si="0"/>
        <v>0</v>
      </c>
      <c r="AR20" s="246">
        <f t="shared" si="0"/>
        <v>0</v>
      </c>
      <c r="AS20" s="246">
        <f t="shared" si="0"/>
        <v>0</v>
      </c>
      <c r="AT20" s="246">
        <f t="shared" si="0"/>
        <v>0</v>
      </c>
      <c r="AU20" s="246">
        <f t="shared" si="0"/>
        <v>0</v>
      </c>
      <c r="AV20" s="246">
        <f t="shared" si="0"/>
        <v>0</v>
      </c>
      <c r="AW20" s="246">
        <f t="shared" si="0"/>
        <v>12.081000000000001</v>
      </c>
      <c r="AX20" s="246">
        <f t="shared" si="0"/>
        <v>0</v>
      </c>
      <c r="AY20" s="246">
        <f t="shared" si="0"/>
        <v>0</v>
      </c>
      <c r="AZ20" s="246">
        <f t="shared" si="0"/>
        <v>5.26</v>
      </c>
      <c r="BA20" s="246">
        <f t="shared" si="0"/>
        <v>0</v>
      </c>
      <c r="BB20" s="246">
        <f t="shared" si="0"/>
        <v>0</v>
      </c>
      <c r="BC20" s="246">
        <f t="shared" si="0"/>
        <v>0</v>
      </c>
      <c r="BD20" s="246">
        <f t="shared" si="0"/>
        <v>0</v>
      </c>
      <c r="BE20" s="246">
        <f t="shared" si="0"/>
        <v>0</v>
      </c>
      <c r="BF20" s="246">
        <f t="shared" si="0"/>
        <v>0</v>
      </c>
      <c r="BG20" s="246">
        <f t="shared" si="0"/>
        <v>0</v>
      </c>
      <c r="BH20" s="246">
        <f t="shared" si="0"/>
        <v>0</v>
      </c>
      <c r="BI20" s="246">
        <f t="shared" si="0"/>
        <v>0</v>
      </c>
      <c r="BJ20" s="246">
        <f t="shared" si="0"/>
        <v>0</v>
      </c>
      <c r="BK20" s="246">
        <f t="shared" si="0"/>
        <v>60.842413899999997</v>
      </c>
      <c r="BL20" s="246">
        <f t="shared" si="0"/>
        <v>0</v>
      </c>
      <c r="BM20" s="246">
        <f t="shared" si="0"/>
        <v>0</v>
      </c>
      <c r="BN20" s="246">
        <f t="shared" si="0"/>
        <v>22.659999999999997</v>
      </c>
      <c r="BO20" s="246">
        <f t="shared" si="0"/>
        <v>0</v>
      </c>
      <c r="BP20" s="246">
        <f t="shared" si="0"/>
        <v>0</v>
      </c>
      <c r="BQ20" s="246">
        <f t="shared" si="0"/>
        <v>0</v>
      </c>
      <c r="BR20" s="246">
        <f t="shared" si="0"/>
        <v>0</v>
      </c>
      <c r="BS20" s="246">
        <f>BS21</f>
        <v>0</v>
      </c>
      <c r="BT20" s="246">
        <f>BT21</f>
        <v>0</v>
      </c>
      <c r="BU20" s="246">
        <f>BU21</f>
        <v>0</v>
      </c>
      <c r="BV20" s="246">
        <f>BV21</f>
        <v>0</v>
      </c>
      <c r="BW20" s="246">
        <f>BW21</f>
        <v>0</v>
      </c>
      <c r="BX20" s="247" t="s">
        <v>586</v>
      </c>
    </row>
    <row r="21" spans="1:76" ht="47.25">
      <c r="A21" s="176" t="s">
        <v>504</v>
      </c>
      <c r="B21" s="177" t="s">
        <v>681</v>
      </c>
      <c r="C21" s="178"/>
      <c r="D21" s="248">
        <f>D22+D35</f>
        <v>60.842413899999997</v>
      </c>
      <c r="E21" s="248" t="s">
        <v>586</v>
      </c>
      <c r="F21" s="248">
        <v>0</v>
      </c>
      <c r="G21" s="248">
        <f t="shared" ref="G21:BR21" si="1">G22+G35</f>
        <v>7.2211079199999997</v>
      </c>
      <c r="H21" s="248">
        <f t="shared" si="1"/>
        <v>0</v>
      </c>
      <c r="I21" s="248">
        <f t="shared" si="1"/>
        <v>0</v>
      </c>
      <c r="J21" s="248">
        <f t="shared" si="1"/>
        <v>0</v>
      </c>
      <c r="K21" s="248">
        <f t="shared" si="1"/>
        <v>0</v>
      </c>
      <c r="L21" s="248">
        <f t="shared" si="1"/>
        <v>0</v>
      </c>
      <c r="M21" s="248">
        <f t="shared" si="1"/>
        <v>0</v>
      </c>
      <c r="N21" s="248">
        <f t="shared" si="1"/>
        <v>0</v>
      </c>
      <c r="O21" s="248">
        <f t="shared" si="1"/>
        <v>0</v>
      </c>
      <c r="P21" s="248">
        <f t="shared" si="1"/>
        <v>0</v>
      </c>
      <c r="Q21" s="248">
        <f t="shared" si="1"/>
        <v>0</v>
      </c>
      <c r="R21" s="248">
        <f t="shared" si="1"/>
        <v>0</v>
      </c>
      <c r="S21" s="248">
        <f t="shared" si="1"/>
        <v>0</v>
      </c>
      <c r="T21" s="248">
        <f t="shared" si="1"/>
        <v>0</v>
      </c>
      <c r="U21" s="248">
        <f t="shared" si="1"/>
        <v>7.8913059800000003</v>
      </c>
      <c r="V21" s="248">
        <f t="shared" si="1"/>
        <v>0</v>
      </c>
      <c r="W21" s="248">
        <f t="shared" si="1"/>
        <v>0</v>
      </c>
      <c r="X21" s="248">
        <f t="shared" si="1"/>
        <v>0</v>
      </c>
      <c r="Y21" s="248">
        <f t="shared" si="1"/>
        <v>0</v>
      </c>
      <c r="Z21" s="248">
        <f t="shared" si="1"/>
        <v>0</v>
      </c>
      <c r="AA21" s="248">
        <f t="shared" si="1"/>
        <v>0</v>
      </c>
      <c r="AB21" s="248">
        <f t="shared" si="1"/>
        <v>0</v>
      </c>
      <c r="AC21" s="248">
        <f t="shared" si="1"/>
        <v>0</v>
      </c>
      <c r="AD21" s="248">
        <f t="shared" si="1"/>
        <v>0</v>
      </c>
      <c r="AE21" s="248">
        <f t="shared" si="1"/>
        <v>0</v>
      </c>
      <c r="AF21" s="248">
        <f t="shared" si="1"/>
        <v>0</v>
      </c>
      <c r="AG21" s="248">
        <f t="shared" si="1"/>
        <v>0</v>
      </c>
      <c r="AH21" s="248">
        <f t="shared" si="1"/>
        <v>0</v>
      </c>
      <c r="AI21" s="248">
        <f t="shared" si="1"/>
        <v>33.649000000000001</v>
      </c>
      <c r="AJ21" s="248">
        <f t="shared" si="1"/>
        <v>0</v>
      </c>
      <c r="AK21" s="248">
        <f t="shared" si="1"/>
        <v>0</v>
      </c>
      <c r="AL21" s="248">
        <f t="shared" si="1"/>
        <v>17.399999999999999</v>
      </c>
      <c r="AM21" s="248">
        <f t="shared" si="1"/>
        <v>0</v>
      </c>
      <c r="AN21" s="248">
        <f t="shared" si="1"/>
        <v>0</v>
      </c>
      <c r="AO21" s="248">
        <f t="shared" si="1"/>
        <v>0</v>
      </c>
      <c r="AP21" s="248">
        <f t="shared" si="1"/>
        <v>0</v>
      </c>
      <c r="AQ21" s="248">
        <f t="shared" si="1"/>
        <v>0</v>
      </c>
      <c r="AR21" s="248">
        <f t="shared" si="1"/>
        <v>0</v>
      </c>
      <c r="AS21" s="248">
        <f t="shared" si="1"/>
        <v>0</v>
      </c>
      <c r="AT21" s="248">
        <f t="shared" si="1"/>
        <v>0</v>
      </c>
      <c r="AU21" s="248">
        <f t="shared" si="1"/>
        <v>0</v>
      </c>
      <c r="AV21" s="248">
        <f t="shared" si="1"/>
        <v>0</v>
      </c>
      <c r="AW21" s="248">
        <f t="shared" si="1"/>
        <v>12.081000000000001</v>
      </c>
      <c r="AX21" s="248">
        <f t="shared" si="1"/>
        <v>0</v>
      </c>
      <c r="AY21" s="248">
        <f t="shared" si="1"/>
        <v>0</v>
      </c>
      <c r="AZ21" s="248">
        <f t="shared" si="1"/>
        <v>5.26</v>
      </c>
      <c r="BA21" s="248">
        <f t="shared" si="1"/>
        <v>0</v>
      </c>
      <c r="BB21" s="248">
        <f t="shared" si="1"/>
        <v>0</v>
      </c>
      <c r="BC21" s="248">
        <f t="shared" si="1"/>
        <v>0</v>
      </c>
      <c r="BD21" s="248">
        <f t="shared" si="1"/>
        <v>0</v>
      </c>
      <c r="BE21" s="248">
        <f t="shared" si="1"/>
        <v>0</v>
      </c>
      <c r="BF21" s="248">
        <f t="shared" si="1"/>
        <v>0</v>
      </c>
      <c r="BG21" s="248">
        <f t="shared" si="1"/>
        <v>0</v>
      </c>
      <c r="BH21" s="248">
        <f t="shared" si="1"/>
        <v>0</v>
      </c>
      <c r="BI21" s="248">
        <f t="shared" si="1"/>
        <v>0</v>
      </c>
      <c r="BJ21" s="248">
        <f t="shared" si="1"/>
        <v>0</v>
      </c>
      <c r="BK21" s="248">
        <f t="shared" si="1"/>
        <v>60.842413899999997</v>
      </c>
      <c r="BL21" s="248">
        <f t="shared" si="1"/>
        <v>0</v>
      </c>
      <c r="BM21" s="248">
        <f t="shared" si="1"/>
        <v>0</v>
      </c>
      <c r="BN21" s="248">
        <f t="shared" si="1"/>
        <v>22.659999999999997</v>
      </c>
      <c r="BO21" s="248">
        <f t="shared" si="1"/>
        <v>0</v>
      </c>
      <c r="BP21" s="248">
        <f t="shared" si="1"/>
        <v>0</v>
      </c>
      <c r="BQ21" s="248">
        <f t="shared" si="1"/>
        <v>0</v>
      </c>
      <c r="BR21" s="248">
        <f t="shared" si="1"/>
        <v>0</v>
      </c>
      <c r="BS21" s="248">
        <f>BS22+BS35</f>
        <v>0</v>
      </c>
      <c r="BT21" s="248">
        <f>BT22+BT35</f>
        <v>0</v>
      </c>
      <c r="BU21" s="248">
        <f>BU22+BU35</f>
        <v>0</v>
      </c>
      <c r="BV21" s="248">
        <f>BV22+BV35</f>
        <v>0</v>
      </c>
      <c r="BW21" s="248">
        <f>BW22+BW35</f>
        <v>0</v>
      </c>
      <c r="BX21" s="249" t="s">
        <v>586</v>
      </c>
    </row>
    <row r="22" spans="1:76" ht="63">
      <c r="A22" s="176" t="s">
        <v>510</v>
      </c>
      <c r="B22" s="177" t="s">
        <v>682</v>
      </c>
      <c r="C22" s="178"/>
      <c r="D22" s="248">
        <f>D23</f>
        <v>45.73</v>
      </c>
      <c r="E22" s="248" t="str">
        <f>E23</f>
        <v>нд</v>
      </c>
      <c r="F22" s="248">
        <v>0</v>
      </c>
      <c r="G22" s="248">
        <f t="shared" ref="G22:BR22" si="2">G23</f>
        <v>0</v>
      </c>
      <c r="H22" s="248">
        <f t="shared" si="2"/>
        <v>0</v>
      </c>
      <c r="I22" s="248">
        <f t="shared" si="2"/>
        <v>0</v>
      </c>
      <c r="J22" s="248">
        <f t="shared" si="2"/>
        <v>0</v>
      </c>
      <c r="K22" s="248">
        <f t="shared" si="2"/>
        <v>0</v>
      </c>
      <c r="L22" s="248">
        <f t="shared" si="2"/>
        <v>0</v>
      </c>
      <c r="M22" s="248">
        <f t="shared" si="2"/>
        <v>0</v>
      </c>
      <c r="N22" s="248">
        <f t="shared" si="2"/>
        <v>0</v>
      </c>
      <c r="O22" s="248">
        <f t="shared" si="2"/>
        <v>0</v>
      </c>
      <c r="P22" s="248">
        <f t="shared" si="2"/>
        <v>0</v>
      </c>
      <c r="Q22" s="248">
        <f t="shared" si="2"/>
        <v>0</v>
      </c>
      <c r="R22" s="248">
        <f t="shared" si="2"/>
        <v>0</v>
      </c>
      <c r="S22" s="248">
        <f t="shared" si="2"/>
        <v>0</v>
      </c>
      <c r="T22" s="248">
        <f t="shared" si="2"/>
        <v>0</v>
      </c>
      <c r="U22" s="248">
        <f t="shared" si="2"/>
        <v>0</v>
      </c>
      <c r="V22" s="248">
        <f t="shared" si="2"/>
        <v>0</v>
      </c>
      <c r="W22" s="248">
        <f t="shared" si="2"/>
        <v>0</v>
      </c>
      <c r="X22" s="248">
        <f t="shared" si="2"/>
        <v>0</v>
      </c>
      <c r="Y22" s="248">
        <f t="shared" si="2"/>
        <v>0</v>
      </c>
      <c r="Z22" s="248">
        <f t="shared" si="2"/>
        <v>0</v>
      </c>
      <c r="AA22" s="248">
        <f t="shared" si="2"/>
        <v>0</v>
      </c>
      <c r="AB22" s="248">
        <f t="shared" si="2"/>
        <v>0</v>
      </c>
      <c r="AC22" s="248">
        <f t="shared" si="2"/>
        <v>0</v>
      </c>
      <c r="AD22" s="248">
        <f t="shared" si="2"/>
        <v>0</v>
      </c>
      <c r="AE22" s="248">
        <f t="shared" si="2"/>
        <v>0</v>
      </c>
      <c r="AF22" s="248">
        <f t="shared" si="2"/>
        <v>0</v>
      </c>
      <c r="AG22" s="248">
        <f t="shared" si="2"/>
        <v>0</v>
      </c>
      <c r="AH22" s="248">
        <f t="shared" si="2"/>
        <v>0</v>
      </c>
      <c r="AI22" s="248">
        <f t="shared" si="2"/>
        <v>33.649000000000001</v>
      </c>
      <c r="AJ22" s="248">
        <f t="shared" si="2"/>
        <v>0</v>
      </c>
      <c r="AK22" s="248">
        <f t="shared" si="2"/>
        <v>0</v>
      </c>
      <c r="AL22" s="248">
        <f t="shared" si="2"/>
        <v>17.399999999999999</v>
      </c>
      <c r="AM22" s="248">
        <f t="shared" si="2"/>
        <v>0</v>
      </c>
      <c r="AN22" s="248">
        <f t="shared" si="2"/>
        <v>0</v>
      </c>
      <c r="AO22" s="248">
        <f t="shared" si="2"/>
        <v>0</v>
      </c>
      <c r="AP22" s="248">
        <f t="shared" si="2"/>
        <v>0</v>
      </c>
      <c r="AQ22" s="248">
        <f t="shared" si="2"/>
        <v>0</v>
      </c>
      <c r="AR22" s="248">
        <f t="shared" si="2"/>
        <v>0</v>
      </c>
      <c r="AS22" s="248">
        <f t="shared" si="2"/>
        <v>0</v>
      </c>
      <c r="AT22" s="248">
        <f t="shared" si="2"/>
        <v>0</v>
      </c>
      <c r="AU22" s="248">
        <f t="shared" si="2"/>
        <v>0</v>
      </c>
      <c r="AV22" s="248">
        <f t="shared" si="2"/>
        <v>0</v>
      </c>
      <c r="AW22" s="248">
        <f t="shared" si="2"/>
        <v>12.081000000000001</v>
      </c>
      <c r="AX22" s="248">
        <f t="shared" si="2"/>
        <v>0</v>
      </c>
      <c r="AY22" s="248">
        <f t="shared" si="2"/>
        <v>0</v>
      </c>
      <c r="AZ22" s="248">
        <f t="shared" si="2"/>
        <v>5.26</v>
      </c>
      <c r="BA22" s="248">
        <f t="shared" si="2"/>
        <v>0</v>
      </c>
      <c r="BB22" s="248">
        <f t="shared" si="2"/>
        <v>0</v>
      </c>
      <c r="BC22" s="248">
        <f t="shared" si="2"/>
        <v>0</v>
      </c>
      <c r="BD22" s="248">
        <f t="shared" si="2"/>
        <v>0</v>
      </c>
      <c r="BE22" s="248">
        <f t="shared" si="2"/>
        <v>0</v>
      </c>
      <c r="BF22" s="248">
        <f t="shared" si="2"/>
        <v>0</v>
      </c>
      <c r="BG22" s="248">
        <f t="shared" si="2"/>
        <v>0</v>
      </c>
      <c r="BH22" s="248">
        <f t="shared" si="2"/>
        <v>0</v>
      </c>
      <c r="BI22" s="248">
        <f t="shared" si="2"/>
        <v>0</v>
      </c>
      <c r="BJ22" s="248">
        <f t="shared" si="2"/>
        <v>0</v>
      </c>
      <c r="BK22" s="248">
        <f t="shared" si="2"/>
        <v>45.73</v>
      </c>
      <c r="BL22" s="248">
        <f t="shared" si="2"/>
        <v>0</v>
      </c>
      <c r="BM22" s="248">
        <f t="shared" si="2"/>
        <v>0</v>
      </c>
      <c r="BN22" s="248">
        <f t="shared" si="2"/>
        <v>22.659999999999997</v>
      </c>
      <c r="BO22" s="248">
        <f t="shared" si="2"/>
        <v>0</v>
      </c>
      <c r="BP22" s="248">
        <f t="shared" si="2"/>
        <v>0</v>
      </c>
      <c r="BQ22" s="248">
        <f t="shared" si="2"/>
        <v>0</v>
      </c>
      <c r="BR22" s="248">
        <f t="shared" si="2"/>
        <v>0</v>
      </c>
      <c r="BS22" s="248">
        <f>BS23</f>
        <v>0</v>
      </c>
      <c r="BT22" s="248">
        <f>BT23</f>
        <v>0</v>
      </c>
      <c r="BU22" s="248">
        <f>BU23</f>
        <v>0</v>
      </c>
      <c r="BV22" s="248">
        <f>BV23</f>
        <v>0</v>
      </c>
      <c r="BW22" s="248">
        <f>BW23</f>
        <v>0</v>
      </c>
      <c r="BX22" s="249" t="s">
        <v>586</v>
      </c>
    </row>
    <row r="23" spans="1:76" ht="47.25">
      <c r="A23" s="176" t="s">
        <v>560</v>
      </c>
      <c r="B23" s="177" t="s">
        <v>683</v>
      </c>
      <c r="C23" s="178"/>
      <c r="D23" s="248">
        <f>SUM(D24:D34)</f>
        <v>45.73</v>
      </c>
      <c r="E23" s="248" t="s">
        <v>586</v>
      </c>
      <c r="F23" s="248">
        <v>0</v>
      </c>
      <c r="G23" s="248">
        <f t="shared" ref="G23:BR23" si="3">SUM(G24:G34)</f>
        <v>0</v>
      </c>
      <c r="H23" s="248">
        <f t="shared" si="3"/>
        <v>0</v>
      </c>
      <c r="I23" s="248">
        <f t="shared" si="3"/>
        <v>0</v>
      </c>
      <c r="J23" s="248">
        <f t="shared" si="3"/>
        <v>0</v>
      </c>
      <c r="K23" s="248">
        <f t="shared" si="3"/>
        <v>0</v>
      </c>
      <c r="L23" s="248">
        <f t="shared" si="3"/>
        <v>0</v>
      </c>
      <c r="M23" s="248">
        <f t="shared" si="3"/>
        <v>0</v>
      </c>
      <c r="N23" s="248">
        <f t="shared" si="3"/>
        <v>0</v>
      </c>
      <c r="O23" s="248">
        <f t="shared" si="3"/>
        <v>0</v>
      </c>
      <c r="P23" s="248">
        <f t="shared" si="3"/>
        <v>0</v>
      </c>
      <c r="Q23" s="248">
        <f t="shared" si="3"/>
        <v>0</v>
      </c>
      <c r="R23" s="248">
        <f t="shared" si="3"/>
        <v>0</v>
      </c>
      <c r="S23" s="248">
        <f t="shared" si="3"/>
        <v>0</v>
      </c>
      <c r="T23" s="248">
        <f t="shared" si="3"/>
        <v>0</v>
      </c>
      <c r="U23" s="248">
        <f t="shared" si="3"/>
        <v>0</v>
      </c>
      <c r="V23" s="248">
        <f t="shared" si="3"/>
        <v>0</v>
      </c>
      <c r="W23" s="248">
        <f t="shared" si="3"/>
        <v>0</v>
      </c>
      <c r="X23" s="248">
        <f t="shared" si="3"/>
        <v>0</v>
      </c>
      <c r="Y23" s="248">
        <f t="shared" si="3"/>
        <v>0</v>
      </c>
      <c r="Z23" s="248">
        <f t="shared" si="3"/>
        <v>0</v>
      </c>
      <c r="AA23" s="248">
        <f t="shared" si="3"/>
        <v>0</v>
      </c>
      <c r="AB23" s="248">
        <f t="shared" si="3"/>
        <v>0</v>
      </c>
      <c r="AC23" s="248">
        <f t="shared" si="3"/>
        <v>0</v>
      </c>
      <c r="AD23" s="248">
        <f t="shared" si="3"/>
        <v>0</v>
      </c>
      <c r="AE23" s="248">
        <f t="shared" si="3"/>
        <v>0</v>
      </c>
      <c r="AF23" s="248">
        <f t="shared" si="3"/>
        <v>0</v>
      </c>
      <c r="AG23" s="248">
        <f t="shared" si="3"/>
        <v>0</v>
      </c>
      <c r="AH23" s="248">
        <f t="shared" si="3"/>
        <v>0</v>
      </c>
      <c r="AI23" s="248">
        <f t="shared" si="3"/>
        <v>33.649000000000001</v>
      </c>
      <c r="AJ23" s="248">
        <f t="shared" si="3"/>
        <v>0</v>
      </c>
      <c r="AK23" s="248">
        <f t="shared" si="3"/>
        <v>0</v>
      </c>
      <c r="AL23" s="248">
        <f t="shared" si="3"/>
        <v>17.399999999999999</v>
      </c>
      <c r="AM23" s="248">
        <f t="shared" si="3"/>
        <v>0</v>
      </c>
      <c r="AN23" s="248">
        <f t="shared" si="3"/>
        <v>0</v>
      </c>
      <c r="AO23" s="248">
        <f t="shared" si="3"/>
        <v>0</v>
      </c>
      <c r="AP23" s="248">
        <f t="shared" si="3"/>
        <v>0</v>
      </c>
      <c r="AQ23" s="248">
        <f t="shared" si="3"/>
        <v>0</v>
      </c>
      <c r="AR23" s="248">
        <f t="shared" si="3"/>
        <v>0</v>
      </c>
      <c r="AS23" s="248">
        <f t="shared" si="3"/>
        <v>0</v>
      </c>
      <c r="AT23" s="248">
        <f t="shared" si="3"/>
        <v>0</v>
      </c>
      <c r="AU23" s="248">
        <f t="shared" si="3"/>
        <v>0</v>
      </c>
      <c r="AV23" s="248">
        <f t="shared" si="3"/>
        <v>0</v>
      </c>
      <c r="AW23" s="248">
        <f t="shared" si="3"/>
        <v>12.081000000000001</v>
      </c>
      <c r="AX23" s="248">
        <f t="shared" si="3"/>
        <v>0</v>
      </c>
      <c r="AY23" s="248">
        <f t="shared" si="3"/>
        <v>0</v>
      </c>
      <c r="AZ23" s="248">
        <f t="shared" si="3"/>
        <v>5.26</v>
      </c>
      <c r="BA23" s="248">
        <f t="shared" si="3"/>
        <v>0</v>
      </c>
      <c r="BB23" s="248">
        <f t="shared" si="3"/>
        <v>0</v>
      </c>
      <c r="BC23" s="248">
        <f t="shared" si="3"/>
        <v>0</v>
      </c>
      <c r="BD23" s="248">
        <f t="shared" si="3"/>
        <v>0</v>
      </c>
      <c r="BE23" s="248">
        <f t="shared" si="3"/>
        <v>0</v>
      </c>
      <c r="BF23" s="248">
        <f t="shared" si="3"/>
        <v>0</v>
      </c>
      <c r="BG23" s="248">
        <f t="shared" si="3"/>
        <v>0</v>
      </c>
      <c r="BH23" s="248">
        <f t="shared" si="3"/>
        <v>0</v>
      </c>
      <c r="BI23" s="248">
        <f t="shared" si="3"/>
        <v>0</v>
      </c>
      <c r="BJ23" s="248">
        <f t="shared" si="3"/>
        <v>0</v>
      </c>
      <c r="BK23" s="248">
        <f t="shared" si="3"/>
        <v>45.73</v>
      </c>
      <c r="BL23" s="248">
        <f t="shared" si="3"/>
        <v>0</v>
      </c>
      <c r="BM23" s="248">
        <f t="shared" si="3"/>
        <v>0</v>
      </c>
      <c r="BN23" s="248">
        <f t="shared" si="3"/>
        <v>22.659999999999997</v>
      </c>
      <c r="BO23" s="248">
        <f t="shared" si="3"/>
        <v>0</v>
      </c>
      <c r="BP23" s="248">
        <f t="shared" si="3"/>
        <v>0</v>
      </c>
      <c r="BQ23" s="248">
        <f t="shared" si="3"/>
        <v>0</v>
      </c>
      <c r="BR23" s="248">
        <f t="shared" si="3"/>
        <v>0</v>
      </c>
      <c r="BS23" s="248">
        <f>SUM(BS24:BS34)</f>
        <v>0</v>
      </c>
      <c r="BT23" s="248">
        <f>SUM(BT24:BT34)</f>
        <v>0</v>
      </c>
      <c r="BU23" s="248">
        <f>SUM(BU24:BU34)</f>
        <v>0</v>
      </c>
      <c r="BV23" s="248">
        <f>SUM(BV24:BV34)</f>
        <v>0</v>
      </c>
      <c r="BW23" s="248">
        <f>SUM(BW24:BW34)</f>
        <v>0</v>
      </c>
      <c r="BX23" s="249" t="s">
        <v>586</v>
      </c>
    </row>
    <row r="24" spans="1:76" ht="47.25">
      <c r="A24" s="69" t="s">
        <v>753</v>
      </c>
      <c r="B24" s="185" t="s">
        <v>688</v>
      </c>
      <c r="C24" s="217" t="s">
        <v>764</v>
      </c>
      <c r="D24" s="250">
        <f t="shared" ref="D24:D31" si="4">BK24</f>
        <v>3.496</v>
      </c>
      <c r="E24" s="251" t="s">
        <v>586</v>
      </c>
      <c r="F24" s="252">
        <v>0</v>
      </c>
      <c r="G24" s="252">
        <v>0</v>
      </c>
      <c r="H24" s="252">
        <v>0</v>
      </c>
      <c r="I24" s="252">
        <v>0</v>
      </c>
      <c r="J24" s="252">
        <v>0</v>
      </c>
      <c r="K24" s="252">
        <v>0</v>
      </c>
      <c r="L24" s="252">
        <v>0</v>
      </c>
      <c r="M24" s="253">
        <v>0</v>
      </c>
      <c r="N24" s="253">
        <v>0</v>
      </c>
      <c r="O24" s="253">
        <v>0</v>
      </c>
      <c r="P24" s="253">
        <v>0</v>
      </c>
      <c r="Q24" s="253">
        <v>0</v>
      </c>
      <c r="R24" s="253">
        <v>0</v>
      </c>
      <c r="S24" s="253">
        <v>0</v>
      </c>
      <c r="T24" s="253"/>
      <c r="U24" s="253"/>
      <c r="V24" s="253"/>
      <c r="W24" s="253"/>
      <c r="X24" s="253"/>
      <c r="Y24" s="253"/>
      <c r="Z24" s="253"/>
      <c r="AA24" s="253">
        <v>0</v>
      </c>
      <c r="AB24" s="253">
        <v>0</v>
      </c>
      <c r="AC24" s="253">
        <v>0</v>
      </c>
      <c r="AD24" s="253">
        <v>0</v>
      </c>
      <c r="AE24" s="253">
        <v>0</v>
      </c>
      <c r="AF24" s="253">
        <v>0</v>
      </c>
      <c r="AG24" s="253">
        <v>0</v>
      </c>
      <c r="AH24" s="253"/>
      <c r="AI24" s="253">
        <v>3.496</v>
      </c>
      <c r="AJ24" s="253"/>
      <c r="AK24" s="253"/>
      <c r="AL24" s="253">
        <v>2.2999999999999998</v>
      </c>
      <c r="AM24" s="253"/>
      <c r="AN24" s="253"/>
      <c r="AO24" s="253">
        <v>0</v>
      </c>
      <c r="AP24" s="253">
        <v>0</v>
      </c>
      <c r="AQ24" s="253">
        <v>0</v>
      </c>
      <c r="AR24" s="253">
        <v>0</v>
      </c>
      <c r="AS24" s="252">
        <v>0</v>
      </c>
      <c r="AT24" s="253">
        <v>0</v>
      </c>
      <c r="AU24" s="253">
        <v>0</v>
      </c>
      <c r="AV24" s="253"/>
      <c r="AW24" s="253"/>
      <c r="AX24" s="253"/>
      <c r="AY24" s="253"/>
      <c r="AZ24" s="253"/>
      <c r="BA24" s="253"/>
      <c r="BB24" s="253"/>
      <c r="BC24" s="253">
        <v>0</v>
      </c>
      <c r="BD24" s="253">
        <v>0</v>
      </c>
      <c r="BE24" s="253">
        <v>0</v>
      </c>
      <c r="BF24" s="253">
        <v>0</v>
      </c>
      <c r="BG24" s="253">
        <v>0</v>
      </c>
      <c r="BH24" s="253">
        <v>0</v>
      </c>
      <c r="BI24" s="253">
        <v>0</v>
      </c>
      <c r="BJ24" s="254">
        <f t="shared" ref="BJ24:BP86" si="5">T24+AH24+AV24</f>
        <v>0</v>
      </c>
      <c r="BK24" s="254">
        <f t="shared" si="5"/>
        <v>3.496</v>
      </c>
      <c r="BL24" s="254">
        <f t="shared" si="5"/>
        <v>0</v>
      </c>
      <c r="BM24" s="254">
        <f t="shared" si="5"/>
        <v>0</v>
      </c>
      <c r="BN24" s="254">
        <f t="shared" si="5"/>
        <v>2.2999999999999998</v>
      </c>
      <c r="BO24" s="254">
        <f t="shared" si="5"/>
        <v>0</v>
      </c>
      <c r="BP24" s="254">
        <f t="shared" si="5"/>
        <v>0</v>
      </c>
      <c r="BQ24" s="253">
        <v>0</v>
      </c>
      <c r="BR24" s="253">
        <v>0</v>
      </c>
      <c r="BS24" s="253">
        <v>0</v>
      </c>
      <c r="BT24" s="253">
        <v>0</v>
      </c>
      <c r="BU24" s="253">
        <v>0</v>
      </c>
      <c r="BV24" s="253">
        <v>0</v>
      </c>
      <c r="BW24" s="253">
        <v>0</v>
      </c>
      <c r="BX24" s="253" t="s">
        <v>586</v>
      </c>
    </row>
    <row r="25" spans="1:76" ht="47.25">
      <c r="A25" s="69" t="s">
        <v>754</v>
      </c>
      <c r="B25" s="185" t="s">
        <v>689</v>
      </c>
      <c r="C25" s="217" t="s">
        <v>765</v>
      </c>
      <c r="D25" s="250">
        <f t="shared" si="4"/>
        <v>2.7690000000000001</v>
      </c>
      <c r="E25" s="251" t="s">
        <v>586</v>
      </c>
      <c r="F25" s="252">
        <v>0</v>
      </c>
      <c r="G25" s="252">
        <v>0</v>
      </c>
      <c r="H25" s="252">
        <v>0</v>
      </c>
      <c r="I25" s="252">
        <v>0</v>
      </c>
      <c r="J25" s="252">
        <v>0</v>
      </c>
      <c r="K25" s="252">
        <v>0</v>
      </c>
      <c r="L25" s="252">
        <v>0</v>
      </c>
      <c r="M25" s="253">
        <v>0</v>
      </c>
      <c r="N25" s="253">
        <v>0</v>
      </c>
      <c r="O25" s="253">
        <v>0</v>
      </c>
      <c r="P25" s="253">
        <v>0</v>
      </c>
      <c r="Q25" s="253">
        <v>0</v>
      </c>
      <c r="R25" s="253">
        <v>0</v>
      </c>
      <c r="S25" s="253">
        <v>0</v>
      </c>
      <c r="T25" s="253"/>
      <c r="U25" s="253"/>
      <c r="V25" s="253"/>
      <c r="W25" s="253"/>
      <c r="X25" s="253"/>
      <c r="Y25" s="253"/>
      <c r="Z25" s="253"/>
      <c r="AA25" s="253">
        <v>0</v>
      </c>
      <c r="AB25" s="253">
        <v>0</v>
      </c>
      <c r="AC25" s="253">
        <v>0</v>
      </c>
      <c r="AD25" s="253">
        <v>0</v>
      </c>
      <c r="AE25" s="253">
        <v>0</v>
      </c>
      <c r="AF25" s="253">
        <v>0</v>
      </c>
      <c r="AG25" s="253">
        <v>0</v>
      </c>
      <c r="AH25" s="253"/>
      <c r="AI25" s="253">
        <v>2.7690000000000001</v>
      </c>
      <c r="AJ25" s="253"/>
      <c r="AK25" s="253"/>
      <c r="AL25" s="253">
        <v>0.76</v>
      </c>
      <c r="AM25" s="253"/>
      <c r="AN25" s="253"/>
      <c r="AO25" s="253">
        <v>0</v>
      </c>
      <c r="AP25" s="253">
        <v>0</v>
      </c>
      <c r="AQ25" s="253">
        <v>0</v>
      </c>
      <c r="AR25" s="253">
        <v>0</v>
      </c>
      <c r="AS25" s="252">
        <v>0</v>
      </c>
      <c r="AT25" s="253">
        <v>0</v>
      </c>
      <c r="AU25" s="253">
        <v>0</v>
      </c>
      <c r="AV25" s="253"/>
      <c r="AW25" s="253"/>
      <c r="AX25" s="253"/>
      <c r="AY25" s="253"/>
      <c r="AZ25" s="253"/>
      <c r="BA25" s="253"/>
      <c r="BB25" s="253"/>
      <c r="BC25" s="253">
        <v>0</v>
      </c>
      <c r="BD25" s="253">
        <v>0</v>
      </c>
      <c r="BE25" s="253">
        <v>0</v>
      </c>
      <c r="BF25" s="253">
        <v>0</v>
      </c>
      <c r="BG25" s="253">
        <v>0</v>
      </c>
      <c r="BH25" s="253">
        <v>0</v>
      </c>
      <c r="BI25" s="253">
        <v>0</v>
      </c>
      <c r="BJ25" s="254">
        <f t="shared" si="5"/>
        <v>0</v>
      </c>
      <c r="BK25" s="254">
        <f t="shared" si="5"/>
        <v>2.7690000000000001</v>
      </c>
      <c r="BL25" s="254">
        <f t="shared" si="5"/>
        <v>0</v>
      </c>
      <c r="BM25" s="254">
        <f t="shared" si="5"/>
        <v>0</v>
      </c>
      <c r="BN25" s="254">
        <f t="shared" si="5"/>
        <v>0.76</v>
      </c>
      <c r="BO25" s="254">
        <f t="shared" si="5"/>
        <v>0</v>
      </c>
      <c r="BP25" s="254">
        <f t="shared" si="5"/>
        <v>0</v>
      </c>
      <c r="BQ25" s="253">
        <v>0</v>
      </c>
      <c r="BR25" s="253">
        <v>0</v>
      </c>
      <c r="BS25" s="253">
        <v>0</v>
      </c>
      <c r="BT25" s="253">
        <v>0</v>
      </c>
      <c r="BU25" s="253">
        <v>0</v>
      </c>
      <c r="BV25" s="253">
        <v>0</v>
      </c>
      <c r="BW25" s="253">
        <v>0</v>
      </c>
      <c r="BX25" s="253" t="s">
        <v>586</v>
      </c>
    </row>
    <row r="26" spans="1:76" ht="47.25">
      <c r="A26" s="69" t="s">
        <v>755</v>
      </c>
      <c r="B26" s="185" t="s">
        <v>690</v>
      </c>
      <c r="C26" s="217" t="s">
        <v>766</v>
      </c>
      <c r="D26" s="250">
        <f t="shared" si="4"/>
        <v>1.1319999999999999</v>
      </c>
      <c r="E26" s="251" t="s">
        <v>586</v>
      </c>
      <c r="F26" s="252">
        <v>0</v>
      </c>
      <c r="G26" s="252">
        <v>0</v>
      </c>
      <c r="H26" s="252">
        <v>0</v>
      </c>
      <c r="I26" s="252">
        <v>0</v>
      </c>
      <c r="J26" s="252">
        <v>0</v>
      </c>
      <c r="K26" s="252">
        <v>0</v>
      </c>
      <c r="L26" s="252">
        <v>0</v>
      </c>
      <c r="M26" s="253">
        <v>0</v>
      </c>
      <c r="N26" s="253">
        <v>0</v>
      </c>
      <c r="O26" s="253">
        <v>0</v>
      </c>
      <c r="P26" s="253">
        <v>0</v>
      </c>
      <c r="Q26" s="253">
        <v>0</v>
      </c>
      <c r="R26" s="253">
        <v>0</v>
      </c>
      <c r="S26" s="253">
        <v>0</v>
      </c>
      <c r="T26" s="253"/>
      <c r="U26" s="253"/>
      <c r="V26" s="253"/>
      <c r="W26" s="253"/>
      <c r="X26" s="253"/>
      <c r="Y26" s="253"/>
      <c r="Z26" s="253"/>
      <c r="AA26" s="253">
        <v>0</v>
      </c>
      <c r="AB26" s="253">
        <v>0</v>
      </c>
      <c r="AC26" s="253">
        <v>0</v>
      </c>
      <c r="AD26" s="253">
        <v>0</v>
      </c>
      <c r="AE26" s="253">
        <v>0</v>
      </c>
      <c r="AF26" s="253">
        <v>0</v>
      </c>
      <c r="AG26" s="253">
        <v>0</v>
      </c>
      <c r="AH26" s="253"/>
      <c r="AI26" s="253">
        <v>1.1319999999999999</v>
      </c>
      <c r="AJ26" s="253"/>
      <c r="AK26" s="253"/>
      <c r="AL26" s="253">
        <v>0.48</v>
      </c>
      <c r="AM26" s="253"/>
      <c r="AN26" s="253"/>
      <c r="AO26" s="253">
        <v>0</v>
      </c>
      <c r="AP26" s="253">
        <v>0</v>
      </c>
      <c r="AQ26" s="253">
        <v>0</v>
      </c>
      <c r="AR26" s="253">
        <v>0</v>
      </c>
      <c r="AS26" s="252">
        <v>0</v>
      </c>
      <c r="AT26" s="253">
        <v>0</v>
      </c>
      <c r="AU26" s="253">
        <v>0</v>
      </c>
      <c r="AV26" s="253"/>
      <c r="AW26" s="253"/>
      <c r="AX26" s="253"/>
      <c r="AY26" s="253"/>
      <c r="AZ26" s="253"/>
      <c r="BA26" s="253"/>
      <c r="BB26" s="253"/>
      <c r="BC26" s="253">
        <v>0</v>
      </c>
      <c r="BD26" s="253">
        <v>0</v>
      </c>
      <c r="BE26" s="253">
        <v>0</v>
      </c>
      <c r="BF26" s="253">
        <v>0</v>
      </c>
      <c r="BG26" s="253">
        <v>0</v>
      </c>
      <c r="BH26" s="253">
        <v>0</v>
      </c>
      <c r="BI26" s="253">
        <v>0</v>
      </c>
      <c r="BJ26" s="254">
        <f t="shared" si="5"/>
        <v>0</v>
      </c>
      <c r="BK26" s="254">
        <f t="shared" si="5"/>
        <v>1.1319999999999999</v>
      </c>
      <c r="BL26" s="254">
        <f t="shared" si="5"/>
        <v>0</v>
      </c>
      <c r="BM26" s="254">
        <f t="shared" si="5"/>
        <v>0</v>
      </c>
      <c r="BN26" s="254">
        <f t="shared" si="5"/>
        <v>0.48</v>
      </c>
      <c r="BO26" s="254">
        <f t="shared" si="5"/>
        <v>0</v>
      </c>
      <c r="BP26" s="254">
        <f t="shared" si="5"/>
        <v>0</v>
      </c>
      <c r="BQ26" s="253">
        <v>0</v>
      </c>
      <c r="BR26" s="253">
        <v>0</v>
      </c>
      <c r="BS26" s="253">
        <v>0</v>
      </c>
      <c r="BT26" s="253">
        <v>0</v>
      </c>
      <c r="BU26" s="253">
        <v>0</v>
      </c>
      <c r="BV26" s="253">
        <v>0</v>
      </c>
      <c r="BW26" s="253">
        <v>0</v>
      </c>
      <c r="BX26" s="253" t="s">
        <v>586</v>
      </c>
    </row>
    <row r="27" spans="1:76" ht="47.25">
      <c r="A27" s="69" t="s">
        <v>756</v>
      </c>
      <c r="B27" s="185" t="s">
        <v>691</v>
      </c>
      <c r="C27" s="217" t="s">
        <v>767</v>
      </c>
      <c r="D27" s="250">
        <f t="shared" si="4"/>
        <v>2.6080000000000001</v>
      </c>
      <c r="E27" s="251" t="s">
        <v>586</v>
      </c>
      <c r="F27" s="252">
        <v>0</v>
      </c>
      <c r="G27" s="252">
        <v>0</v>
      </c>
      <c r="H27" s="252">
        <v>0</v>
      </c>
      <c r="I27" s="252">
        <v>0</v>
      </c>
      <c r="J27" s="252">
        <v>0</v>
      </c>
      <c r="K27" s="252">
        <v>0</v>
      </c>
      <c r="L27" s="252">
        <v>0</v>
      </c>
      <c r="M27" s="253">
        <v>0</v>
      </c>
      <c r="N27" s="253">
        <v>0</v>
      </c>
      <c r="O27" s="253">
        <v>0</v>
      </c>
      <c r="P27" s="253">
        <v>0</v>
      </c>
      <c r="Q27" s="253">
        <v>0</v>
      </c>
      <c r="R27" s="253">
        <v>0</v>
      </c>
      <c r="S27" s="253">
        <v>0</v>
      </c>
      <c r="T27" s="253"/>
      <c r="U27" s="253"/>
      <c r="V27" s="253"/>
      <c r="W27" s="253"/>
      <c r="X27" s="253"/>
      <c r="Y27" s="253"/>
      <c r="Z27" s="253"/>
      <c r="AA27" s="253">
        <v>0</v>
      </c>
      <c r="AB27" s="253">
        <v>0</v>
      </c>
      <c r="AC27" s="253">
        <v>0</v>
      </c>
      <c r="AD27" s="253">
        <v>0</v>
      </c>
      <c r="AE27" s="253">
        <v>0</v>
      </c>
      <c r="AF27" s="253">
        <v>0</v>
      </c>
      <c r="AG27" s="253">
        <v>0</v>
      </c>
      <c r="AH27" s="253"/>
      <c r="AI27" s="253"/>
      <c r="AJ27" s="253"/>
      <c r="AK27" s="253"/>
      <c r="AL27" s="253"/>
      <c r="AM27" s="253"/>
      <c r="AN27" s="253"/>
      <c r="AO27" s="253">
        <v>0</v>
      </c>
      <c r="AP27" s="253">
        <v>0</v>
      </c>
      <c r="AQ27" s="253">
        <v>0</v>
      </c>
      <c r="AR27" s="253">
        <v>0</v>
      </c>
      <c r="AS27" s="252">
        <v>0</v>
      </c>
      <c r="AT27" s="253">
        <v>0</v>
      </c>
      <c r="AU27" s="253">
        <v>0</v>
      </c>
      <c r="AV27" s="253"/>
      <c r="AW27" s="253">
        <v>2.6080000000000001</v>
      </c>
      <c r="AX27" s="253"/>
      <c r="AY27" s="253"/>
      <c r="AZ27" s="253">
        <v>0.96</v>
      </c>
      <c r="BA27" s="253"/>
      <c r="BB27" s="253"/>
      <c r="BC27" s="253">
        <v>0</v>
      </c>
      <c r="BD27" s="253">
        <v>0</v>
      </c>
      <c r="BE27" s="253">
        <v>0</v>
      </c>
      <c r="BF27" s="253">
        <v>0</v>
      </c>
      <c r="BG27" s="253">
        <v>0</v>
      </c>
      <c r="BH27" s="253">
        <v>0</v>
      </c>
      <c r="BI27" s="253">
        <v>0</v>
      </c>
      <c r="BJ27" s="254">
        <f t="shared" si="5"/>
        <v>0</v>
      </c>
      <c r="BK27" s="254">
        <f t="shared" si="5"/>
        <v>2.6080000000000001</v>
      </c>
      <c r="BL27" s="254">
        <f t="shared" si="5"/>
        <v>0</v>
      </c>
      <c r="BM27" s="254">
        <f t="shared" si="5"/>
        <v>0</v>
      </c>
      <c r="BN27" s="254">
        <f t="shared" si="5"/>
        <v>0.96</v>
      </c>
      <c r="BO27" s="254">
        <f t="shared" si="5"/>
        <v>0</v>
      </c>
      <c r="BP27" s="254">
        <f t="shared" si="5"/>
        <v>0</v>
      </c>
      <c r="BQ27" s="253">
        <v>0</v>
      </c>
      <c r="BR27" s="253">
        <v>0</v>
      </c>
      <c r="BS27" s="253">
        <v>0</v>
      </c>
      <c r="BT27" s="253">
        <v>0</v>
      </c>
      <c r="BU27" s="253">
        <v>0</v>
      </c>
      <c r="BV27" s="253">
        <v>0</v>
      </c>
      <c r="BW27" s="253">
        <v>0</v>
      </c>
      <c r="BX27" s="253" t="s">
        <v>586</v>
      </c>
    </row>
    <row r="28" spans="1:76" ht="47.25">
      <c r="A28" s="69" t="s">
        <v>757</v>
      </c>
      <c r="B28" s="185" t="s">
        <v>692</v>
      </c>
      <c r="C28" s="217" t="s">
        <v>768</v>
      </c>
      <c r="D28" s="250">
        <f t="shared" si="4"/>
        <v>5.1980000000000004</v>
      </c>
      <c r="E28" s="251" t="s">
        <v>586</v>
      </c>
      <c r="F28" s="252">
        <v>0</v>
      </c>
      <c r="G28" s="252">
        <v>0</v>
      </c>
      <c r="H28" s="252">
        <v>0</v>
      </c>
      <c r="I28" s="252">
        <v>0</v>
      </c>
      <c r="J28" s="252">
        <v>0</v>
      </c>
      <c r="K28" s="252">
        <v>0</v>
      </c>
      <c r="L28" s="252">
        <v>0</v>
      </c>
      <c r="M28" s="253">
        <v>0</v>
      </c>
      <c r="N28" s="253">
        <v>0</v>
      </c>
      <c r="O28" s="253">
        <v>0</v>
      </c>
      <c r="P28" s="253">
        <v>0</v>
      </c>
      <c r="Q28" s="253">
        <v>0</v>
      </c>
      <c r="R28" s="253">
        <v>0</v>
      </c>
      <c r="S28" s="253">
        <v>0</v>
      </c>
      <c r="T28" s="253"/>
      <c r="U28" s="253"/>
      <c r="V28" s="253"/>
      <c r="W28" s="253"/>
      <c r="X28" s="253"/>
      <c r="Y28" s="253"/>
      <c r="Z28" s="253"/>
      <c r="AA28" s="253">
        <v>0</v>
      </c>
      <c r="AB28" s="253">
        <v>0</v>
      </c>
      <c r="AC28" s="253">
        <v>0</v>
      </c>
      <c r="AD28" s="253">
        <v>0</v>
      </c>
      <c r="AE28" s="253">
        <v>0</v>
      </c>
      <c r="AF28" s="253">
        <v>0</v>
      </c>
      <c r="AG28" s="253">
        <v>0</v>
      </c>
      <c r="AH28" s="253"/>
      <c r="AI28" s="253"/>
      <c r="AJ28" s="253"/>
      <c r="AK28" s="253"/>
      <c r="AL28" s="253"/>
      <c r="AM28" s="253"/>
      <c r="AN28" s="253"/>
      <c r="AO28" s="253">
        <v>0</v>
      </c>
      <c r="AP28" s="253">
        <v>0</v>
      </c>
      <c r="AQ28" s="253">
        <v>0</v>
      </c>
      <c r="AR28" s="253">
        <v>0</v>
      </c>
      <c r="AS28" s="252">
        <v>0</v>
      </c>
      <c r="AT28" s="253">
        <v>0</v>
      </c>
      <c r="AU28" s="253">
        <v>0</v>
      </c>
      <c r="AV28" s="253"/>
      <c r="AW28" s="253">
        <v>5.1980000000000004</v>
      </c>
      <c r="AX28" s="253"/>
      <c r="AY28" s="253"/>
      <c r="AZ28" s="253">
        <v>1.9</v>
      </c>
      <c r="BA28" s="253"/>
      <c r="BB28" s="253"/>
      <c r="BC28" s="253">
        <v>0</v>
      </c>
      <c r="BD28" s="253">
        <v>0</v>
      </c>
      <c r="BE28" s="253">
        <v>0</v>
      </c>
      <c r="BF28" s="253">
        <v>0</v>
      </c>
      <c r="BG28" s="253">
        <v>0</v>
      </c>
      <c r="BH28" s="253">
        <v>0</v>
      </c>
      <c r="BI28" s="253">
        <v>0</v>
      </c>
      <c r="BJ28" s="254">
        <f t="shared" si="5"/>
        <v>0</v>
      </c>
      <c r="BK28" s="254">
        <f t="shared" si="5"/>
        <v>5.1980000000000004</v>
      </c>
      <c r="BL28" s="254">
        <f t="shared" si="5"/>
        <v>0</v>
      </c>
      <c r="BM28" s="254">
        <f t="shared" si="5"/>
        <v>0</v>
      </c>
      <c r="BN28" s="254">
        <f t="shared" si="5"/>
        <v>1.9</v>
      </c>
      <c r="BO28" s="254">
        <f t="shared" si="5"/>
        <v>0</v>
      </c>
      <c r="BP28" s="254">
        <f t="shared" si="5"/>
        <v>0</v>
      </c>
      <c r="BQ28" s="253">
        <v>0</v>
      </c>
      <c r="BR28" s="253">
        <v>0</v>
      </c>
      <c r="BS28" s="253">
        <v>0</v>
      </c>
      <c r="BT28" s="253">
        <v>0</v>
      </c>
      <c r="BU28" s="253">
        <v>0</v>
      </c>
      <c r="BV28" s="253">
        <v>0</v>
      </c>
      <c r="BW28" s="253">
        <v>0</v>
      </c>
      <c r="BX28" s="253" t="s">
        <v>586</v>
      </c>
    </row>
    <row r="29" spans="1:76" ht="63">
      <c r="A29" s="69" t="s">
        <v>758</v>
      </c>
      <c r="B29" s="186" t="s">
        <v>693</v>
      </c>
      <c r="C29" s="217" t="s">
        <v>769</v>
      </c>
      <c r="D29" s="250">
        <f t="shared" si="4"/>
        <v>9.9130000000000003</v>
      </c>
      <c r="E29" s="251" t="s">
        <v>586</v>
      </c>
      <c r="F29" s="252">
        <v>0</v>
      </c>
      <c r="G29" s="252">
        <v>0</v>
      </c>
      <c r="H29" s="252">
        <v>0</v>
      </c>
      <c r="I29" s="252">
        <v>0</v>
      </c>
      <c r="J29" s="252">
        <v>0</v>
      </c>
      <c r="K29" s="252">
        <v>0</v>
      </c>
      <c r="L29" s="252">
        <v>0</v>
      </c>
      <c r="M29" s="253">
        <v>0</v>
      </c>
      <c r="N29" s="253">
        <v>0</v>
      </c>
      <c r="O29" s="253">
        <v>0</v>
      </c>
      <c r="P29" s="253">
        <v>0</v>
      </c>
      <c r="Q29" s="253">
        <v>0</v>
      </c>
      <c r="R29" s="253">
        <v>0</v>
      </c>
      <c r="S29" s="253">
        <v>0</v>
      </c>
      <c r="T29" s="253"/>
      <c r="U29" s="253"/>
      <c r="V29" s="253"/>
      <c r="W29" s="253"/>
      <c r="X29" s="253"/>
      <c r="Y29" s="253"/>
      <c r="Z29" s="253"/>
      <c r="AA29" s="253">
        <v>0</v>
      </c>
      <c r="AB29" s="253">
        <v>0</v>
      </c>
      <c r="AC29" s="253">
        <v>0</v>
      </c>
      <c r="AD29" s="253">
        <v>0</v>
      </c>
      <c r="AE29" s="253">
        <v>0</v>
      </c>
      <c r="AF29" s="253">
        <v>0</v>
      </c>
      <c r="AG29" s="253">
        <v>0</v>
      </c>
      <c r="AH29" s="253"/>
      <c r="AI29" s="253">
        <v>9.9130000000000003</v>
      </c>
      <c r="AJ29" s="253"/>
      <c r="AK29" s="253"/>
      <c r="AL29" s="253">
        <v>5.9</v>
      </c>
      <c r="AM29" s="253"/>
      <c r="AN29" s="253"/>
      <c r="AO29" s="253">
        <v>0</v>
      </c>
      <c r="AP29" s="253">
        <v>0</v>
      </c>
      <c r="AQ29" s="253">
        <v>0</v>
      </c>
      <c r="AR29" s="253">
        <v>0</v>
      </c>
      <c r="AS29" s="252">
        <v>0</v>
      </c>
      <c r="AT29" s="253">
        <v>0</v>
      </c>
      <c r="AU29" s="253">
        <v>0</v>
      </c>
      <c r="AV29" s="253"/>
      <c r="AW29" s="253"/>
      <c r="AX29" s="253"/>
      <c r="AY29" s="253"/>
      <c r="AZ29" s="253"/>
      <c r="BA29" s="253"/>
      <c r="BB29" s="253"/>
      <c r="BC29" s="253">
        <v>0</v>
      </c>
      <c r="BD29" s="253">
        <v>0</v>
      </c>
      <c r="BE29" s="253">
        <v>0</v>
      </c>
      <c r="BF29" s="253">
        <v>0</v>
      </c>
      <c r="BG29" s="253">
        <v>0</v>
      </c>
      <c r="BH29" s="253">
        <v>0</v>
      </c>
      <c r="BI29" s="253">
        <v>0</v>
      </c>
      <c r="BJ29" s="254">
        <f t="shared" si="5"/>
        <v>0</v>
      </c>
      <c r="BK29" s="254">
        <f t="shared" si="5"/>
        <v>9.9130000000000003</v>
      </c>
      <c r="BL29" s="254">
        <f t="shared" si="5"/>
        <v>0</v>
      </c>
      <c r="BM29" s="254">
        <f t="shared" si="5"/>
        <v>0</v>
      </c>
      <c r="BN29" s="254">
        <f t="shared" si="5"/>
        <v>5.9</v>
      </c>
      <c r="BO29" s="254">
        <f t="shared" si="5"/>
        <v>0</v>
      </c>
      <c r="BP29" s="254">
        <f t="shared" si="5"/>
        <v>0</v>
      </c>
      <c r="BQ29" s="253">
        <v>0</v>
      </c>
      <c r="BR29" s="253">
        <v>0</v>
      </c>
      <c r="BS29" s="253">
        <v>0</v>
      </c>
      <c r="BT29" s="253">
        <v>0</v>
      </c>
      <c r="BU29" s="253">
        <v>0</v>
      </c>
      <c r="BV29" s="253">
        <v>0</v>
      </c>
      <c r="BW29" s="253">
        <v>0</v>
      </c>
      <c r="BX29" s="253" t="s">
        <v>586</v>
      </c>
    </row>
    <row r="30" spans="1:76" ht="47.25">
      <c r="A30" s="69" t="s">
        <v>759</v>
      </c>
      <c r="B30" s="186" t="s">
        <v>694</v>
      </c>
      <c r="C30" s="217" t="s">
        <v>770</v>
      </c>
      <c r="D30" s="250">
        <f t="shared" si="4"/>
        <v>2.4809999999999999</v>
      </c>
      <c r="E30" s="251" t="s">
        <v>586</v>
      </c>
      <c r="F30" s="252">
        <v>0</v>
      </c>
      <c r="G30" s="252">
        <v>0</v>
      </c>
      <c r="H30" s="252">
        <v>0</v>
      </c>
      <c r="I30" s="252">
        <v>0</v>
      </c>
      <c r="J30" s="252">
        <v>0</v>
      </c>
      <c r="K30" s="252">
        <v>0</v>
      </c>
      <c r="L30" s="252">
        <v>0</v>
      </c>
      <c r="M30" s="253">
        <v>0</v>
      </c>
      <c r="N30" s="253">
        <v>0</v>
      </c>
      <c r="O30" s="253">
        <v>0</v>
      </c>
      <c r="P30" s="253">
        <v>0</v>
      </c>
      <c r="Q30" s="253">
        <v>0</v>
      </c>
      <c r="R30" s="253">
        <v>0</v>
      </c>
      <c r="S30" s="253">
        <v>0</v>
      </c>
      <c r="T30" s="253"/>
      <c r="U30" s="253"/>
      <c r="V30" s="253"/>
      <c r="W30" s="253"/>
      <c r="X30" s="253"/>
      <c r="Y30" s="253"/>
      <c r="Z30" s="253"/>
      <c r="AA30" s="253">
        <v>0</v>
      </c>
      <c r="AB30" s="253">
        <v>0</v>
      </c>
      <c r="AC30" s="253">
        <v>0</v>
      </c>
      <c r="AD30" s="253">
        <v>0</v>
      </c>
      <c r="AE30" s="253">
        <v>0</v>
      </c>
      <c r="AF30" s="253">
        <v>0</v>
      </c>
      <c r="AG30" s="253">
        <v>0</v>
      </c>
      <c r="AH30" s="253"/>
      <c r="AI30" s="253"/>
      <c r="AJ30" s="253"/>
      <c r="AK30" s="253"/>
      <c r="AL30" s="253"/>
      <c r="AM30" s="253"/>
      <c r="AN30" s="253"/>
      <c r="AO30" s="253">
        <v>0</v>
      </c>
      <c r="AP30" s="253">
        <v>0</v>
      </c>
      <c r="AQ30" s="253">
        <v>0</v>
      </c>
      <c r="AR30" s="253">
        <v>0</v>
      </c>
      <c r="AS30" s="252">
        <v>0</v>
      </c>
      <c r="AT30" s="253">
        <v>0</v>
      </c>
      <c r="AU30" s="253">
        <v>0</v>
      </c>
      <c r="AV30" s="253"/>
      <c r="AW30" s="253">
        <v>2.4809999999999999</v>
      </c>
      <c r="AX30" s="253"/>
      <c r="AY30" s="253"/>
      <c r="AZ30" s="253">
        <v>1.2</v>
      </c>
      <c r="BA30" s="253"/>
      <c r="BB30" s="253"/>
      <c r="BC30" s="253">
        <v>0</v>
      </c>
      <c r="BD30" s="253">
        <v>0</v>
      </c>
      <c r="BE30" s="253">
        <v>0</v>
      </c>
      <c r="BF30" s="253">
        <v>0</v>
      </c>
      <c r="BG30" s="253">
        <v>0</v>
      </c>
      <c r="BH30" s="253">
        <v>0</v>
      </c>
      <c r="BI30" s="253">
        <v>0</v>
      </c>
      <c r="BJ30" s="254">
        <f t="shared" si="5"/>
        <v>0</v>
      </c>
      <c r="BK30" s="254">
        <f t="shared" si="5"/>
        <v>2.4809999999999999</v>
      </c>
      <c r="BL30" s="254">
        <f t="shared" si="5"/>
        <v>0</v>
      </c>
      <c r="BM30" s="254">
        <f t="shared" si="5"/>
        <v>0</v>
      </c>
      <c r="BN30" s="254">
        <f t="shared" si="5"/>
        <v>1.2</v>
      </c>
      <c r="BO30" s="254">
        <f t="shared" si="5"/>
        <v>0</v>
      </c>
      <c r="BP30" s="254">
        <f t="shared" si="5"/>
        <v>0</v>
      </c>
      <c r="BQ30" s="253">
        <v>0</v>
      </c>
      <c r="BR30" s="253">
        <v>0</v>
      </c>
      <c r="BS30" s="253">
        <v>0</v>
      </c>
      <c r="BT30" s="253">
        <v>0</v>
      </c>
      <c r="BU30" s="253">
        <v>0</v>
      </c>
      <c r="BV30" s="253">
        <v>0</v>
      </c>
      <c r="BW30" s="253">
        <v>0</v>
      </c>
      <c r="BX30" s="253" t="s">
        <v>586</v>
      </c>
    </row>
    <row r="31" spans="1:76" ht="47.25">
      <c r="A31" s="69" t="s">
        <v>760</v>
      </c>
      <c r="B31" s="186" t="s">
        <v>695</v>
      </c>
      <c r="C31" s="217" t="s">
        <v>771</v>
      </c>
      <c r="D31" s="250">
        <f t="shared" si="4"/>
        <v>2.125</v>
      </c>
      <c r="E31" s="251" t="s">
        <v>586</v>
      </c>
      <c r="F31" s="252">
        <v>0</v>
      </c>
      <c r="G31" s="252">
        <v>0</v>
      </c>
      <c r="H31" s="252">
        <v>0</v>
      </c>
      <c r="I31" s="252">
        <v>0</v>
      </c>
      <c r="J31" s="252">
        <v>0</v>
      </c>
      <c r="K31" s="252">
        <v>0</v>
      </c>
      <c r="L31" s="252">
        <v>0</v>
      </c>
      <c r="M31" s="253">
        <v>0</v>
      </c>
      <c r="N31" s="253">
        <v>0</v>
      </c>
      <c r="O31" s="253">
        <v>0</v>
      </c>
      <c r="P31" s="253">
        <v>0</v>
      </c>
      <c r="Q31" s="253">
        <v>0</v>
      </c>
      <c r="R31" s="253">
        <v>0</v>
      </c>
      <c r="S31" s="253">
        <v>0</v>
      </c>
      <c r="T31" s="253"/>
      <c r="U31" s="253"/>
      <c r="V31" s="253"/>
      <c r="W31" s="253"/>
      <c r="X31" s="253"/>
      <c r="Y31" s="253"/>
      <c r="Z31" s="253"/>
      <c r="AA31" s="253">
        <v>0</v>
      </c>
      <c r="AB31" s="253">
        <v>0</v>
      </c>
      <c r="AC31" s="253">
        <v>0</v>
      </c>
      <c r="AD31" s="253">
        <v>0</v>
      </c>
      <c r="AE31" s="253">
        <v>0</v>
      </c>
      <c r="AF31" s="253">
        <v>0</v>
      </c>
      <c r="AG31" s="253">
        <v>0</v>
      </c>
      <c r="AH31" s="253"/>
      <c r="AI31" s="253">
        <v>2.125</v>
      </c>
      <c r="AJ31" s="253"/>
      <c r="AK31" s="253"/>
      <c r="AL31" s="253">
        <v>0.76</v>
      </c>
      <c r="AM31" s="253"/>
      <c r="AN31" s="253"/>
      <c r="AO31" s="253">
        <v>0</v>
      </c>
      <c r="AP31" s="253">
        <v>0</v>
      </c>
      <c r="AQ31" s="253">
        <v>0</v>
      </c>
      <c r="AR31" s="253">
        <v>0</v>
      </c>
      <c r="AS31" s="252">
        <v>0</v>
      </c>
      <c r="AT31" s="253">
        <v>0</v>
      </c>
      <c r="AU31" s="253">
        <v>0</v>
      </c>
      <c r="AV31" s="253"/>
      <c r="AW31" s="253"/>
      <c r="AX31" s="253"/>
      <c r="AY31" s="253"/>
      <c r="AZ31" s="253"/>
      <c r="BA31" s="253"/>
      <c r="BB31" s="253"/>
      <c r="BC31" s="253">
        <v>0</v>
      </c>
      <c r="BD31" s="253">
        <v>0</v>
      </c>
      <c r="BE31" s="253">
        <v>0</v>
      </c>
      <c r="BF31" s="253">
        <v>0</v>
      </c>
      <c r="BG31" s="253">
        <v>0</v>
      </c>
      <c r="BH31" s="253">
        <v>0</v>
      </c>
      <c r="BI31" s="253">
        <v>0</v>
      </c>
      <c r="BJ31" s="254">
        <f t="shared" si="5"/>
        <v>0</v>
      </c>
      <c r="BK31" s="254">
        <f t="shared" si="5"/>
        <v>2.125</v>
      </c>
      <c r="BL31" s="254">
        <f t="shared" si="5"/>
        <v>0</v>
      </c>
      <c r="BM31" s="254">
        <f t="shared" si="5"/>
        <v>0</v>
      </c>
      <c r="BN31" s="254">
        <f t="shared" si="5"/>
        <v>0.76</v>
      </c>
      <c r="BO31" s="254">
        <f t="shared" si="5"/>
        <v>0</v>
      </c>
      <c r="BP31" s="254">
        <f t="shared" si="5"/>
        <v>0</v>
      </c>
      <c r="BQ31" s="253">
        <v>0</v>
      </c>
      <c r="BR31" s="253">
        <v>0</v>
      </c>
      <c r="BS31" s="253">
        <v>0</v>
      </c>
      <c r="BT31" s="253">
        <v>0</v>
      </c>
      <c r="BU31" s="253">
        <v>0</v>
      </c>
      <c r="BV31" s="253">
        <v>0</v>
      </c>
      <c r="BW31" s="253">
        <v>0</v>
      </c>
      <c r="BX31" s="253" t="s">
        <v>586</v>
      </c>
    </row>
    <row r="32" spans="1:76" ht="47.25">
      <c r="A32" s="69" t="s">
        <v>761</v>
      </c>
      <c r="B32" s="186" t="s">
        <v>696</v>
      </c>
      <c r="C32" s="217" t="s">
        <v>772</v>
      </c>
      <c r="D32" s="250">
        <v>1.794</v>
      </c>
      <c r="E32" s="251" t="s">
        <v>586</v>
      </c>
      <c r="F32" s="252">
        <v>0</v>
      </c>
      <c r="G32" s="252">
        <v>0</v>
      </c>
      <c r="H32" s="252">
        <v>0</v>
      </c>
      <c r="I32" s="252">
        <v>0</v>
      </c>
      <c r="J32" s="252">
        <v>0</v>
      </c>
      <c r="K32" s="252">
        <v>0</v>
      </c>
      <c r="L32" s="252">
        <v>0</v>
      </c>
      <c r="M32" s="253">
        <v>0</v>
      </c>
      <c r="N32" s="253">
        <v>0</v>
      </c>
      <c r="O32" s="253">
        <v>0</v>
      </c>
      <c r="P32" s="253">
        <v>0</v>
      </c>
      <c r="Q32" s="253">
        <v>0</v>
      </c>
      <c r="R32" s="253">
        <v>0</v>
      </c>
      <c r="S32" s="253">
        <v>0</v>
      </c>
      <c r="T32" s="253"/>
      <c r="U32" s="253"/>
      <c r="V32" s="253"/>
      <c r="W32" s="253"/>
      <c r="X32" s="253"/>
      <c r="Y32" s="253"/>
      <c r="Z32" s="253"/>
      <c r="AA32" s="253">
        <v>0</v>
      </c>
      <c r="AB32" s="253">
        <v>0</v>
      </c>
      <c r="AC32" s="253">
        <v>0</v>
      </c>
      <c r="AD32" s="253">
        <v>0</v>
      </c>
      <c r="AE32" s="253">
        <v>0</v>
      </c>
      <c r="AF32" s="253">
        <v>0</v>
      </c>
      <c r="AG32" s="253">
        <v>0</v>
      </c>
      <c r="AH32" s="253"/>
      <c r="AI32" s="253"/>
      <c r="AJ32" s="253"/>
      <c r="AK32" s="253"/>
      <c r="AL32" s="253"/>
      <c r="AM32" s="253"/>
      <c r="AN32" s="253"/>
      <c r="AO32" s="253">
        <v>0</v>
      </c>
      <c r="AP32" s="253">
        <v>0</v>
      </c>
      <c r="AQ32" s="253">
        <v>0</v>
      </c>
      <c r="AR32" s="253">
        <v>0</v>
      </c>
      <c r="AS32" s="252">
        <v>0</v>
      </c>
      <c r="AT32" s="253">
        <v>0</v>
      </c>
      <c r="AU32" s="253">
        <v>0</v>
      </c>
      <c r="AV32" s="253"/>
      <c r="AW32" s="253">
        <v>1.794</v>
      </c>
      <c r="AX32" s="253"/>
      <c r="AY32" s="253"/>
      <c r="AZ32" s="253">
        <v>1.2</v>
      </c>
      <c r="BA32" s="253"/>
      <c r="BB32" s="253"/>
      <c r="BC32" s="253">
        <v>0</v>
      </c>
      <c r="BD32" s="253">
        <v>0</v>
      </c>
      <c r="BE32" s="253">
        <v>0</v>
      </c>
      <c r="BF32" s="253">
        <v>0</v>
      </c>
      <c r="BG32" s="253">
        <v>0</v>
      </c>
      <c r="BH32" s="253">
        <v>0</v>
      </c>
      <c r="BI32" s="253">
        <v>0</v>
      </c>
      <c r="BJ32" s="254">
        <f t="shared" si="5"/>
        <v>0</v>
      </c>
      <c r="BK32" s="254">
        <f t="shared" si="5"/>
        <v>1.794</v>
      </c>
      <c r="BL32" s="254">
        <f t="shared" si="5"/>
        <v>0</v>
      </c>
      <c r="BM32" s="254">
        <f t="shared" si="5"/>
        <v>0</v>
      </c>
      <c r="BN32" s="254">
        <f t="shared" si="5"/>
        <v>1.2</v>
      </c>
      <c r="BO32" s="254">
        <f t="shared" si="5"/>
        <v>0</v>
      </c>
      <c r="BP32" s="254">
        <f t="shared" si="5"/>
        <v>0</v>
      </c>
      <c r="BQ32" s="253">
        <v>0</v>
      </c>
      <c r="BR32" s="253">
        <v>0</v>
      </c>
      <c r="BS32" s="253">
        <v>0</v>
      </c>
      <c r="BT32" s="253">
        <v>0</v>
      </c>
      <c r="BU32" s="253">
        <v>0</v>
      </c>
      <c r="BV32" s="253">
        <v>0</v>
      </c>
      <c r="BW32" s="253">
        <v>0</v>
      </c>
      <c r="BX32" s="253" t="s">
        <v>586</v>
      </c>
    </row>
    <row r="33" spans="1:76" ht="47.25">
      <c r="A33" s="69" t="s">
        <v>762</v>
      </c>
      <c r="B33" s="186" t="s">
        <v>698</v>
      </c>
      <c r="C33" s="217" t="s">
        <v>773</v>
      </c>
      <c r="D33" s="250">
        <f>BK33</f>
        <v>12.811</v>
      </c>
      <c r="E33" s="251" t="s">
        <v>586</v>
      </c>
      <c r="F33" s="252">
        <v>0</v>
      </c>
      <c r="G33" s="252">
        <v>0</v>
      </c>
      <c r="H33" s="252">
        <v>0</v>
      </c>
      <c r="I33" s="252">
        <v>0</v>
      </c>
      <c r="J33" s="252">
        <v>0</v>
      </c>
      <c r="K33" s="252">
        <v>0</v>
      </c>
      <c r="L33" s="252">
        <v>0</v>
      </c>
      <c r="M33" s="253">
        <v>0</v>
      </c>
      <c r="N33" s="253">
        <v>0</v>
      </c>
      <c r="O33" s="253">
        <v>0</v>
      </c>
      <c r="P33" s="253">
        <v>0</v>
      </c>
      <c r="Q33" s="253">
        <v>0</v>
      </c>
      <c r="R33" s="253">
        <v>0</v>
      </c>
      <c r="S33" s="253">
        <v>0</v>
      </c>
      <c r="T33" s="253"/>
      <c r="U33" s="253"/>
      <c r="V33" s="253"/>
      <c r="W33" s="253"/>
      <c r="X33" s="253"/>
      <c r="Y33" s="253"/>
      <c r="Z33" s="253"/>
      <c r="AA33" s="253">
        <v>0</v>
      </c>
      <c r="AB33" s="253">
        <v>0</v>
      </c>
      <c r="AC33" s="253">
        <v>0</v>
      </c>
      <c r="AD33" s="253">
        <v>0</v>
      </c>
      <c r="AE33" s="253">
        <v>0</v>
      </c>
      <c r="AF33" s="253">
        <v>0</v>
      </c>
      <c r="AG33" s="253">
        <v>0</v>
      </c>
      <c r="AH33" s="253"/>
      <c r="AI33" s="253">
        <v>12.811</v>
      </c>
      <c r="AJ33" s="253"/>
      <c r="AK33" s="253"/>
      <c r="AL33" s="253">
        <v>6.8</v>
      </c>
      <c r="AM33" s="253"/>
      <c r="AN33" s="253"/>
      <c r="AO33" s="253">
        <v>0</v>
      </c>
      <c r="AP33" s="253">
        <v>0</v>
      </c>
      <c r="AQ33" s="253">
        <v>0</v>
      </c>
      <c r="AR33" s="253">
        <v>0</v>
      </c>
      <c r="AS33" s="252">
        <v>0</v>
      </c>
      <c r="AT33" s="253">
        <v>0</v>
      </c>
      <c r="AU33" s="253">
        <v>0</v>
      </c>
      <c r="AV33" s="253"/>
      <c r="AW33" s="253"/>
      <c r="AX33" s="253"/>
      <c r="AY33" s="253"/>
      <c r="AZ33" s="253"/>
      <c r="BA33" s="253"/>
      <c r="BB33" s="253"/>
      <c r="BC33" s="253">
        <v>0</v>
      </c>
      <c r="BD33" s="253">
        <v>0</v>
      </c>
      <c r="BE33" s="253">
        <v>0</v>
      </c>
      <c r="BF33" s="253">
        <v>0</v>
      </c>
      <c r="BG33" s="253">
        <v>0</v>
      </c>
      <c r="BH33" s="253">
        <v>0</v>
      </c>
      <c r="BI33" s="253">
        <v>0</v>
      </c>
      <c r="BJ33" s="254">
        <f t="shared" si="5"/>
        <v>0</v>
      </c>
      <c r="BK33" s="254">
        <f t="shared" si="5"/>
        <v>12.811</v>
      </c>
      <c r="BL33" s="254">
        <f t="shared" si="5"/>
        <v>0</v>
      </c>
      <c r="BM33" s="254">
        <f t="shared" si="5"/>
        <v>0</v>
      </c>
      <c r="BN33" s="254">
        <f t="shared" si="5"/>
        <v>6.8</v>
      </c>
      <c r="BO33" s="254">
        <f t="shared" si="5"/>
        <v>0</v>
      </c>
      <c r="BP33" s="254">
        <f t="shared" si="5"/>
        <v>0</v>
      </c>
      <c r="BQ33" s="253">
        <v>0</v>
      </c>
      <c r="BR33" s="253">
        <v>0</v>
      </c>
      <c r="BS33" s="253">
        <v>0</v>
      </c>
      <c r="BT33" s="253">
        <v>0</v>
      </c>
      <c r="BU33" s="253">
        <v>0</v>
      </c>
      <c r="BV33" s="253">
        <v>0</v>
      </c>
      <c r="BW33" s="253">
        <v>0</v>
      </c>
      <c r="BX33" s="253" t="s">
        <v>586</v>
      </c>
    </row>
    <row r="34" spans="1:76" ht="47.25">
      <c r="A34" s="69" t="s">
        <v>763</v>
      </c>
      <c r="B34" s="187" t="s">
        <v>697</v>
      </c>
      <c r="C34" s="217" t="s">
        <v>774</v>
      </c>
      <c r="D34" s="250">
        <f>BK34</f>
        <v>1.403</v>
      </c>
      <c r="E34" s="251" t="s">
        <v>586</v>
      </c>
      <c r="F34" s="252">
        <v>0</v>
      </c>
      <c r="G34" s="252">
        <v>0</v>
      </c>
      <c r="H34" s="252">
        <v>0</v>
      </c>
      <c r="I34" s="252">
        <v>0</v>
      </c>
      <c r="J34" s="252">
        <v>0</v>
      </c>
      <c r="K34" s="252">
        <v>0</v>
      </c>
      <c r="L34" s="252">
        <v>0</v>
      </c>
      <c r="M34" s="253">
        <v>0</v>
      </c>
      <c r="N34" s="253">
        <v>0</v>
      </c>
      <c r="O34" s="253">
        <v>0</v>
      </c>
      <c r="P34" s="253">
        <v>0</v>
      </c>
      <c r="Q34" s="253">
        <v>0</v>
      </c>
      <c r="R34" s="253">
        <v>0</v>
      </c>
      <c r="S34" s="253">
        <v>0</v>
      </c>
      <c r="T34" s="253"/>
      <c r="U34" s="253"/>
      <c r="V34" s="253"/>
      <c r="W34" s="253"/>
      <c r="X34" s="253"/>
      <c r="Y34" s="253"/>
      <c r="Z34" s="253"/>
      <c r="AA34" s="253">
        <v>0</v>
      </c>
      <c r="AB34" s="253">
        <v>0</v>
      </c>
      <c r="AC34" s="253">
        <v>0</v>
      </c>
      <c r="AD34" s="253">
        <v>0</v>
      </c>
      <c r="AE34" s="253">
        <v>0</v>
      </c>
      <c r="AF34" s="253">
        <v>0</v>
      </c>
      <c r="AG34" s="253">
        <v>0</v>
      </c>
      <c r="AH34" s="253"/>
      <c r="AI34" s="253">
        <v>1.403</v>
      </c>
      <c r="AJ34" s="253"/>
      <c r="AK34" s="253"/>
      <c r="AL34" s="253">
        <v>0.4</v>
      </c>
      <c r="AM34" s="253"/>
      <c r="AN34" s="253"/>
      <c r="AO34" s="253">
        <v>0</v>
      </c>
      <c r="AP34" s="253">
        <v>0</v>
      </c>
      <c r="AQ34" s="253">
        <v>0</v>
      </c>
      <c r="AR34" s="253">
        <v>0</v>
      </c>
      <c r="AS34" s="252">
        <v>0</v>
      </c>
      <c r="AT34" s="253">
        <v>0</v>
      </c>
      <c r="AU34" s="253">
        <v>0</v>
      </c>
      <c r="AV34" s="253"/>
      <c r="AW34" s="253"/>
      <c r="AX34" s="253"/>
      <c r="AY34" s="253"/>
      <c r="AZ34" s="253"/>
      <c r="BA34" s="253"/>
      <c r="BB34" s="253"/>
      <c r="BC34" s="253">
        <v>0</v>
      </c>
      <c r="BD34" s="253">
        <v>0</v>
      </c>
      <c r="BE34" s="253">
        <v>0</v>
      </c>
      <c r="BF34" s="253">
        <v>0</v>
      </c>
      <c r="BG34" s="253">
        <v>0</v>
      </c>
      <c r="BH34" s="253">
        <v>0</v>
      </c>
      <c r="BI34" s="253">
        <v>0</v>
      </c>
      <c r="BJ34" s="254">
        <f t="shared" si="5"/>
        <v>0</v>
      </c>
      <c r="BK34" s="254">
        <f t="shared" si="5"/>
        <v>1.403</v>
      </c>
      <c r="BL34" s="254">
        <f t="shared" si="5"/>
        <v>0</v>
      </c>
      <c r="BM34" s="254">
        <f t="shared" si="5"/>
        <v>0</v>
      </c>
      <c r="BN34" s="254">
        <f t="shared" si="5"/>
        <v>0.4</v>
      </c>
      <c r="BO34" s="254">
        <f t="shared" si="5"/>
        <v>0</v>
      </c>
      <c r="BP34" s="254">
        <f t="shared" si="5"/>
        <v>0</v>
      </c>
      <c r="BQ34" s="253">
        <v>0</v>
      </c>
      <c r="BR34" s="253">
        <v>0</v>
      </c>
      <c r="BS34" s="253">
        <v>0</v>
      </c>
      <c r="BT34" s="253">
        <v>0</v>
      </c>
      <c r="BU34" s="253">
        <v>0</v>
      </c>
      <c r="BV34" s="253">
        <v>0</v>
      </c>
      <c r="BW34" s="253">
        <v>0</v>
      </c>
      <c r="BX34" s="253" t="s">
        <v>586</v>
      </c>
    </row>
    <row r="35" spans="1:76" ht="47.25">
      <c r="A35" s="176" t="s">
        <v>511</v>
      </c>
      <c r="B35" s="177" t="s">
        <v>685</v>
      </c>
      <c r="C35" s="181"/>
      <c r="D35" s="255">
        <f>D36</f>
        <v>15.1124139</v>
      </c>
      <c r="E35" s="248" t="s">
        <v>586</v>
      </c>
      <c r="F35" s="248" t="s">
        <v>586</v>
      </c>
      <c r="G35" s="248">
        <f t="shared" ref="G35:BR36" si="6">G36</f>
        <v>7.2211079199999997</v>
      </c>
      <c r="H35" s="248">
        <f t="shared" si="6"/>
        <v>0</v>
      </c>
      <c r="I35" s="248">
        <f t="shared" si="6"/>
        <v>0</v>
      </c>
      <c r="J35" s="248">
        <f t="shared" si="6"/>
        <v>0</v>
      </c>
      <c r="K35" s="248">
        <f t="shared" si="6"/>
        <v>0</v>
      </c>
      <c r="L35" s="248">
        <f t="shared" si="6"/>
        <v>0</v>
      </c>
      <c r="M35" s="248">
        <f t="shared" si="6"/>
        <v>0</v>
      </c>
      <c r="N35" s="248">
        <f t="shared" si="6"/>
        <v>0</v>
      </c>
      <c r="O35" s="248">
        <f t="shared" si="6"/>
        <v>0</v>
      </c>
      <c r="P35" s="248">
        <f t="shared" si="6"/>
        <v>0</v>
      </c>
      <c r="Q35" s="248">
        <f t="shared" si="6"/>
        <v>0</v>
      </c>
      <c r="R35" s="248">
        <f t="shared" si="6"/>
        <v>0</v>
      </c>
      <c r="S35" s="248">
        <f t="shared" si="6"/>
        <v>0</v>
      </c>
      <c r="T35" s="248">
        <f t="shared" si="6"/>
        <v>0</v>
      </c>
      <c r="U35" s="248">
        <f t="shared" si="6"/>
        <v>7.8913059800000003</v>
      </c>
      <c r="V35" s="248">
        <f t="shared" si="6"/>
        <v>0</v>
      </c>
      <c r="W35" s="248">
        <f t="shared" si="6"/>
        <v>0</v>
      </c>
      <c r="X35" s="248">
        <f t="shared" si="6"/>
        <v>0</v>
      </c>
      <c r="Y35" s="248">
        <f t="shared" si="6"/>
        <v>0</v>
      </c>
      <c r="Z35" s="248">
        <f t="shared" si="6"/>
        <v>0</v>
      </c>
      <c r="AA35" s="248">
        <f t="shared" si="6"/>
        <v>0</v>
      </c>
      <c r="AB35" s="248">
        <f t="shared" si="6"/>
        <v>0</v>
      </c>
      <c r="AC35" s="248">
        <f t="shared" si="6"/>
        <v>0</v>
      </c>
      <c r="AD35" s="248">
        <f t="shared" si="6"/>
        <v>0</v>
      </c>
      <c r="AE35" s="248">
        <f t="shared" si="6"/>
        <v>0</v>
      </c>
      <c r="AF35" s="248">
        <f t="shared" si="6"/>
        <v>0</v>
      </c>
      <c r="AG35" s="248">
        <f t="shared" si="6"/>
        <v>0</v>
      </c>
      <c r="AH35" s="248">
        <f t="shared" si="6"/>
        <v>0</v>
      </c>
      <c r="AI35" s="248">
        <f t="shared" si="6"/>
        <v>0</v>
      </c>
      <c r="AJ35" s="248">
        <f t="shared" si="6"/>
        <v>0</v>
      </c>
      <c r="AK35" s="248">
        <f t="shared" si="6"/>
        <v>0</v>
      </c>
      <c r="AL35" s="248">
        <f t="shared" si="6"/>
        <v>0</v>
      </c>
      <c r="AM35" s="248">
        <f t="shared" si="6"/>
        <v>0</v>
      </c>
      <c r="AN35" s="248">
        <f t="shared" si="6"/>
        <v>0</v>
      </c>
      <c r="AO35" s="248">
        <f t="shared" si="6"/>
        <v>0</v>
      </c>
      <c r="AP35" s="248">
        <f t="shared" si="6"/>
        <v>0</v>
      </c>
      <c r="AQ35" s="248">
        <f t="shared" si="6"/>
        <v>0</v>
      </c>
      <c r="AR35" s="248">
        <f t="shared" si="6"/>
        <v>0</v>
      </c>
      <c r="AS35" s="248">
        <f t="shared" si="6"/>
        <v>0</v>
      </c>
      <c r="AT35" s="248">
        <f t="shared" si="6"/>
        <v>0</v>
      </c>
      <c r="AU35" s="248">
        <f t="shared" si="6"/>
        <v>0</v>
      </c>
      <c r="AV35" s="248">
        <f t="shared" si="6"/>
        <v>0</v>
      </c>
      <c r="AW35" s="248">
        <f t="shared" si="6"/>
        <v>0</v>
      </c>
      <c r="AX35" s="248">
        <f t="shared" si="6"/>
        <v>0</v>
      </c>
      <c r="AY35" s="248">
        <f t="shared" si="6"/>
        <v>0</v>
      </c>
      <c r="AZ35" s="248">
        <f t="shared" si="6"/>
        <v>0</v>
      </c>
      <c r="BA35" s="248">
        <f t="shared" si="6"/>
        <v>0</v>
      </c>
      <c r="BB35" s="248">
        <f t="shared" si="6"/>
        <v>0</v>
      </c>
      <c r="BC35" s="248">
        <f t="shared" si="6"/>
        <v>0</v>
      </c>
      <c r="BD35" s="248">
        <f t="shared" si="6"/>
        <v>0</v>
      </c>
      <c r="BE35" s="248">
        <f t="shared" si="6"/>
        <v>0</v>
      </c>
      <c r="BF35" s="248">
        <f t="shared" si="6"/>
        <v>0</v>
      </c>
      <c r="BG35" s="248">
        <f t="shared" si="6"/>
        <v>0</v>
      </c>
      <c r="BH35" s="248">
        <f t="shared" si="6"/>
        <v>0</v>
      </c>
      <c r="BI35" s="248">
        <f t="shared" si="6"/>
        <v>0</v>
      </c>
      <c r="BJ35" s="248">
        <f t="shared" si="6"/>
        <v>0</v>
      </c>
      <c r="BK35" s="248">
        <f t="shared" si="6"/>
        <v>15.1124139</v>
      </c>
      <c r="BL35" s="248">
        <f t="shared" si="6"/>
        <v>0</v>
      </c>
      <c r="BM35" s="248">
        <f t="shared" si="6"/>
        <v>0</v>
      </c>
      <c r="BN35" s="248">
        <f t="shared" si="6"/>
        <v>0</v>
      </c>
      <c r="BO35" s="248">
        <f t="shared" si="6"/>
        <v>0</v>
      </c>
      <c r="BP35" s="248">
        <f t="shared" si="6"/>
        <v>0</v>
      </c>
      <c r="BQ35" s="248">
        <f t="shared" si="6"/>
        <v>0</v>
      </c>
      <c r="BR35" s="248">
        <f t="shared" si="6"/>
        <v>0</v>
      </c>
      <c r="BS35" s="248">
        <f t="shared" ref="BS35:BW36" si="7">BS36</f>
        <v>0</v>
      </c>
      <c r="BT35" s="248">
        <f t="shared" si="7"/>
        <v>0</v>
      </c>
      <c r="BU35" s="248">
        <f t="shared" si="7"/>
        <v>0</v>
      </c>
      <c r="BV35" s="248">
        <f t="shared" si="7"/>
        <v>0</v>
      </c>
      <c r="BW35" s="248">
        <f t="shared" si="7"/>
        <v>0</v>
      </c>
      <c r="BX35" s="249" t="s">
        <v>586</v>
      </c>
    </row>
    <row r="36" spans="1:76" s="202" customFormat="1" ht="47.25">
      <c r="A36" s="176" t="s">
        <v>567</v>
      </c>
      <c r="B36" s="177" t="s">
        <v>684</v>
      </c>
      <c r="C36" s="181"/>
      <c r="D36" s="255">
        <f>D37</f>
        <v>15.1124139</v>
      </c>
      <c r="E36" s="248" t="s">
        <v>586</v>
      </c>
      <c r="F36" s="255">
        <f>F37</f>
        <v>0</v>
      </c>
      <c r="G36" s="255">
        <f t="shared" si="6"/>
        <v>7.2211079199999997</v>
      </c>
      <c r="H36" s="255">
        <f t="shared" si="6"/>
        <v>0</v>
      </c>
      <c r="I36" s="255">
        <f t="shared" si="6"/>
        <v>0</v>
      </c>
      <c r="J36" s="255">
        <f t="shared" si="6"/>
        <v>0</v>
      </c>
      <c r="K36" s="255">
        <f t="shared" si="6"/>
        <v>0</v>
      </c>
      <c r="L36" s="255">
        <f t="shared" si="6"/>
        <v>0</v>
      </c>
      <c r="M36" s="255">
        <f t="shared" si="6"/>
        <v>0</v>
      </c>
      <c r="N36" s="255">
        <f t="shared" si="6"/>
        <v>0</v>
      </c>
      <c r="O36" s="255">
        <f t="shared" si="6"/>
        <v>0</v>
      </c>
      <c r="P36" s="255">
        <f t="shared" si="6"/>
        <v>0</v>
      </c>
      <c r="Q36" s="255">
        <f t="shared" si="6"/>
        <v>0</v>
      </c>
      <c r="R36" s="255">
        <f t="shared" si="6"/>
        <v>0</v>
      </c>
      <c r="S36" s="255">
        <f t="shared" si="6"/>
        <v>0</v>
      </c>
      <c r="T36" s="255">
        <f t="shared" si="6"/>
        <v>0</v>
      </c>
      <c r="U36" s="255">
        <f t="shared" si="6"/>
        <v>7.8913059800000003</v>
      </c>
      <c r="V36" s="255">
        <f t="shared" si="6"/>
        <v>0</v>
      </c>
      <c r="W36" s="255">
        <f t="shared" si="6"/>
        <v>0</v>
      </c>
      <c r="X36" s="255">
        <f t="shared" si="6"/>
        <v>0</v>
      </c>
      <c r="Y36" s="255">
        <f t="shared" si="6"/>
        <v>0</v>
      </c>
      <c r="Z36" s="255">
        <f t="shared" si="6"/>
        <v>0</v>
      </c>
      <c r="AA36" s="255">
        <f t="shared" si="6"/>
        <v>0</v>
      </c>
      <c r="AB36" s="255">
        <f t="shared" si="6"/>
        <v>0</v>
      </c>
      <c r="AC36" s="255">
        <f t="shared" si="6"/>
        <v>0</v>
      </c>
      <c r="AD36" s="255">
        <f t="shared" si="6"/>
        <v>0</v>
      </c>
      <c r="AE36" s="255">
        <f t="shared" si="6"/>
        <v>0</v>
      </c>
      <c r="AF36" s="255">
        <f t="shared" si="6"/>
        <v>0</v>
      </c>
      <c r="AG36" s="255">
        <f t="shared" si="6"/>
        <v>0</v>
      </c>
      <c r="AH36" s="255">
        <f t="shared" si="6"/>
        <v>0</v>
      </c>
      <c r="AI36" s="255">
        <f t="shared" si="6"/>
        <v>0</v>
      </c>
      <c r="AJ36" s="255">
        <f t="shared" si="6"/>
        <v>0</v>
      </c>
      <c r="AK36" s="255">
        <f t="shared" si="6"/>
        <v>0</v>
      </c>
      <c r="AL36" s="255">
        <f t="shared" si="6"/>
        <v>0</v>
      </c>
      <c r="AM36" s="255">
        <f t="shared" si="6"/>
        <v>0</v>
      </c>
      <c r="AN36" s="255">
        <f t="shared" si="6"/>
        <v>0</v>
      </c>
      <c r="AO36" s="255">
        <f t="shared" si="6"/>
        <v>0</v>
      </c>
      <c r="AP36" s="255">
        <f t="shared" si="6"/>
        <v>0</v>
      </c>
      <c r="AQ36" s="255">
        <f t="shared" si="6"/>
        <v>0</v>
      </c>
      <c r="AR36" s="255">
        <f t="shared" si="6"/>
        <v>0</v>
      </c>
      <c r="AS36" s="255">
        <f t="shared" si="6"/>
        <v>0</v>
      </c>
      <c r="AT36" s="255">
        <f t="shared" si="6"/>
        <v>0</v>
      </c>
      <c r="AU36" s="255">
        <f t="shared" si="6"/>
        <v>0</v>
      </c>
      <c r="AV36" s="255">
        <f t="shared" si="6"/>
        <v>0</v>
      </c>
      <c r="AW36" s="255">
        <f t="shared" si="6"/>
        <v>0</v>
      </c>
      <c r="AX36" s="255">
        <f t="shared" si="6"/>
        <v>0</v>
      </c>
      <c r="AY36" s="255">
        <f t="shared" si="6"/>
        <v>0</v>
      </c>
      <c r="AZ36" s="255">
        <f t="shared" si="6"/>
        <v>0</v>
      </c>
      <c r="BA36" s="255">
        <f t="shared" si="6"/>
        <v>0</v>
      </c>
      <c r="BB36" s="255">
        <f t="shared" si="6"/>
        <v>0</v>
      </c>
      <c r="BC36" s="255">
        <f t="shared" si="6"/>
        <v>0</v>
      </c>
      <c r="BD36" s="255">
        <f t="shared" si="6"/>
        <v>0</v>
      </c>
      <c r="BE36" s="255">
        <f t="shared" si="6"/>
        <v>0</v>
      </c>
      <c r="BF36" s="255">
        <f t="shared" si="6"/>
        <v>0</v>
      </c>
      <c r="BG36" s="255">
        <f t="shared" si="6"/>
        <v>0</v>
      </c>
      <c r="BH36" s="255">
        <f t="shared" si="6"/>
        <v>0</v>
      </c>
      <c r="BI36" s="255">
        <f t="shared" si="6"/>
        <v>0</v>
      </c>
      <c r="BJ36" s="255">
        <f t="shared" si="6"/>
        <v>0</v>
      </c>
      <c r="BK36" s="255">
        <f t="shared" si="6"/>
        <v>15.1124139</v>
      </c>
      <c r="BL36" s="255">
        <f t="shared" si="6"/>
        <v>0</v>
      </c>
      <c r="BM36" s="255">
        <f t="shared" si="6"/>
        <v>0</v>
      </c>
      <c r="BN36" s="255">
        <f t="shared" si="6"/>
        <v>0</v>
      </c>
      <c r="BO36" s="255">
        <f t="shared" si="6"/>
        <v>0</v>
      </c>
      <c r="BP36" s="255">
        <f t="shared" si="6"/>
        <v>0</v>
      </c>
      <c r="BQ36" s="255">
        <f t="shared" si="6"/>
        <v>0</v>
      </c>
      <c r="BR36" s="255">
        <f t="shared" si="6"/>
        <v>0</v>
      </c>
      <c r="BS36" s="255">
        <f t="shared" si="7"/>
        <v>0</v>
      </c>
      <c r="BT36" s="255">
        <f t="shared" si="7"/>
        <v>0</v>
      </c>
      <c r="BU36" s="255">
        <f t="shared" si="7"/>
        <v>0</v>
      </c>
      <c r="BV36" s="255">
        <f t="shared" si="7"/>
        <v>0</v>
      </c>
      <c r="BW36" s="255">
        <f t="shared" si="7"/>
        <v>0</v>
      </c>
      <c r="BX36" s="249" t="s">
        <v>586</v>
      </c>
    </row>
    <row r="37" spans="1:76" s="245" customFormat="1" ht="78.75">
      <c r="A37" s="238" t="s">
        <v>776</v>
      </c>
      <c r="B37" s="239" t="s">
        <v>699</v>
      </c>
      <c r="C37" s="240" t="s">
        <v>775</v>
      </c>
      <c r="D37" s="259">
        <v>15.1124139</v>
      </c>
      <c r="E37" s="260" t="s">
        <v>586</v>
      </c>
      <c r="F37" s="261">
        <v>0</v>
      </c>
      <c r="G37" s="261">
        <v>7.2211079199999997</v>
      </c>
      <c r="H37" s="261">
        <v>0</v>
      </c>
      <c r="I37" s="261">
        <v>0</v>
      </c>
      <c r="J37" s="261">
        <v>0</v>
      </c>
      <c r="K37" s="261">
        <v>0</v>
      </c>
      <c r="L37" s="261">
        <v>0</v>
      </c>
      <c r="M37" s="262">
        <v>0</v>
      </c>
      <c r="N37" s="262">
        <v>0</v>
      </c>
      <c r="O37" s="262">
        <v>0</v>
      </c>
      <c r="P37" s="262">
        <v>0</v>
      </c>
      <c r="Q37" s="262">
        <v>0</v>
      </c>
      <c r="R37" s="262">
        <v>0</v>
      </c>
      <c r="S37" s="262">
        <v>0</v>
      </c>
      <c r="T37" s="262"/>
      <c r="U37" s="262">
        <v>7.8913059800000003</v>
      </c>
      <c r="V37" s="262"/>
      <c r="W37" s="262"/>
      <c r="X37" s="262"/>
      <c r="Y37" s="262"/>
      <c r="Z37" s="262"/>
      <c r="AA37" s="262">
        <v>0</v>
      </c>
      <c r="AB37" s="262">
        <v>0</v>
      </c>
      <c r="AC37" s="262">
        <v>0</v>
      </c>
      <c r="AD37" s="262">
        <v>0</v>
      </c>
      <c r="AE37" s="262">
        <v>0</v>
      </c>
      <c r="AF37" s="262">
        <v>0</v>
      </c>
      <c r="AG37" s="262">
        <v>0</v>
      </c>
      <c r="AH37" s="262"/>
      <c r="AI37" s="262"/>
      <c r="AJ37" s="262"/>
      <c r="AK37" s="262"/>
      <c r="AL37" s="262"/>
      <c r="AM37" s="262"/>
      <c r="AN37" s="262"/>
      <c r="AO37" s="262">
        <v>0</v>
      </c>
      <c r="AP37" s="262">
        <v>0</v>
      </c>
      <c r="AQ37" s="262">
        <v>0</v>
      </c>
      <c r="AR37" s="262">
        <v>0</v>
      </c>
      <c r="AS37" s="261">
        <v>0</v>
      </c>
      <c r="AT37" s="262">
        <v>0</v>
      </c>
      <c r="AU37" s="262">
        <v>0</v>
      </c>
      <c r="AV37" s="262"/>
      <c r="AW37" s="262"/>
      <c r="AX37" s="262"/>
      <c r="AY37" s="262"/>
      <c r="AZ37" s="262"/>
      <c r="BA37" s="262"/>
      <c r="BB37" s="262"/>
      <c r="BC37" s="262">
        <v>0</v>
      </c>
      <c r="BD37" s="262">
        <v>0</v>
      </c>
      <c r="BE37" s="262">
        <v>0</v>
      </c>
      <c r="BF37" s="262">
        <v>0</v>
      </c>
      <c r="BG37" s="262">
        <v>0</v>
      </c>
      <c r="BH37" s="262">
        <v>0</v>
      </c>
      <c r="BI37" s="262">
        <v>0</v>
      </c>
      <c r="BJ37" s="259">
        <f t="shared" ref="BJ37:BP37" si="8">T37+AH37+AV37</f>
        <v>0</v>
      </c>
      <c r="BK37" s="259">
        <f>U37+AI37+AW37+G37</f>
        <v>15.1124139</v>
      </c>
      <c r="BL37" s="259">
        <f t="shared" si="8"/>
        <v>0</v>
      </c>
      <c r="BM37" s="259">
        <f t="shared" si="8"/>
        <v>0</v>
      </c>
      <c r="BN37" s="259">
        <f t="shared" si="8"/>
        <v>0</v>
      </c>
      <c r="BO37" s="259">
        <f t="shared" si="8"/>
        <v>0</v>
      </c>
      <c r="BP37" s="259">
        <f t="shared" si="8"/>
        <v>0</v>
      </c>
      <c r="BQ37" s="262">
        <v>0</v>
      </c>
      <c r="BR37" s="262">
        <v>0</v>
      </c>
      <c r="BS37" s="262">
        <v>0</v>
      </c>
      <c r="BT37" s="262">
        <v>0</v>
      </c>
      <c r="BU37" s="262">
        <v>0</v>
      </c>
      <c r="BV37" s="262">
        <v>0</v>
      </c>
      <c r="BW37" s="262">
        <v>0</v>
      </c>
      <c r="BX37" s="262" t="s">
        <v>586</v>
      </c>
    </row>
    <row r="38" spans="1:76" s="227" customFormat="1">
      <c r="A38" s="174"/>
      <c r="B38" s="188" t="s">
        <v>654</v>
      </c>
      <c r="C38" s="228" t="s">
        <v>586</v>
      </c>
      <c r="D38" s="256">
        <f>D39</f>
        <v>34.066775999999997</v>
      </c>
      <c r="E38" s="256" t="s">
        <v>586</v>
      </c>
      <c r="F38" s="256" t="s">
        <v>586</v>
      </c>
      <c r="G38" s="256" t="s">
        <v>586</v>
      </c>
      <c r="H38" s="256" t="s">
        <v>586</v>
      </c>
      <c r="I38" s="256" t="s">
        <v>586</v>
      </c>
      <c r="J38" s="256">
        <f t="shared" ref="J38:AO38" si="9">J39+J44</f>
        <v>0</v>
      </c>
      <c r="K38" s="256">
        <f t="shared" si="9"/>
        <v>0</v>
      </c>
      <c r="L38" s="256">
        <f t="shared" si="9"/>
        <v>0</v>
      </c>
      <c r="M38" s="256">
        <f t="shared" si="9"/>
        <v>0</v>
      </c>
      <c r="N38" s="256">
        <f t="shared" si="9"/>
        <v>0</v>
      </c>
      <c r="O38" s="256">
        <f t="shared" si="9"/>
        <v>0</v>
      </c>
      <c r="P38" s="256">
        <f t="shared" si="9"/>
        <v>0</v>
      </c>
      <c r="Q38" s="256">
        <f t="shared" si="9"/>
        <v>0</v>
      </c>
      <c r="R38" s="256">
        <f t="shared" si="9"/>
        <v>0</v>
      </c>
      <c r="S38" s="256">
        <f t="shared" si="9"/>
        <v>0</v>
      </c>
      <c r="T38" s="256">
        <f t="shared" si="9"/>
        <v>0</v>
      </c>
      <c r="U38" s="256">
        <f t="shared" si="9"/>
        <v>6</v>
      </c>
      <c r="V38" s="256">
        <f t="shared" si="9"/>
        <v>0</v>
      </c>
      <c r="W38" s="256">
        <f t="shared" si="9"/>
        <v>0</v>
      </c>
      <c r="X38" s="256">
        <f t="shared" si="9"/>
        <v>0</v>
      </c>
      <c r="Y38" s="256">
        <f t="shared" si="9"/>
        <v>0</v>
      </c>
      <c r="Z38" s="256">
        <f t="shared" si="9"/>
        <v>6</v>
      </c>
      <c r="AA38" s="256">
        <f t="shared" si="9"/>
        <v>0</v>
      </c>
      <c r="AB38" s="256">
        <f t="shared" si="9"/>
        <v>0</v>
      </c>
      <c r="AC38" s="256">
        <f t="shared" si="9"/>
        <v>0</v>
      </c>
      <c r="AD38" s="256">
        <f t="shared" si="9"/>
        <v>0</v>
      </c>
      <c r="AE38" s="256">
        <f t="shared" si="9"/>
        <v>0</v>
      </c>
      <c r="AF38" s="256">
        <f t="shared" si="9"/>
        <v>0</v>
      </c>
      <c r="AG38" s="256">
        <f t="shared" si="9"/>
        <v>0</v>
      </c>
      <c r="AH38" s="256">
        <f t="shared" si="9"/>
        <v>0</v>
      </c>
      <c r="AI38" s="256">
        <f t="shared" si="9"/>
        <v>28.066775999999997</v>
      </c>
      <c r="AJ38" s="256">
        <f t="shared" si="9"/>
        <v>0</v>
      </c>
      <c r="AK38" s="256">
        <f t="shared" si="9"/>
        <v>0</v>
      </c>
      <c r="AL38" s="256">
        <f t="shared" si="9"/>
        <v>16.259999999999998</v>
      </c>
      <c r="AM38" s="256">
        <f t="shared" si="9"/>
        <v>0</v>
      </c>
      <c r="AN38" s="256">
        <f t="shared" si="9"/>
        <v>0</v>
      </c>
      <c r="AO38" s="256">
        <f t="shared" si="9"/>
        <v>0</v>
      </c>
      <c r="AP38" s="256">
        <f t="shared" ref="AP38:BU38" si="10">AP39+AP44</f>
        <v>0</v>
      </c>
      <c r="AQ38" s="256">
        <f t="shared" si="10"/>
        <v>0</v>
      </c>
      <c r="AR38" s="256">
        <f t="shared" si="10"/>
        <v>0</v>
      </c>
      <c r="AS38" s="256">
        <f t="shared" si="10"/>
        <v>0</v>
      </c>
      <c r="AT38" s="256">
        <f t="shared" si="10"/>
        <v>0</v>
      </c>
      <c r="AU38" s="256">
        <f t="shared" si="10"/>
        <v>0</v>
      </c>
      <c r="AV38" s="256">
        <f t="shared" si="10"/>
        <v>0</v>
      </c>
      <c r="AW38" s="256">
        <f t="shared" si="10"/>
        <v>0</v>
      </c>
      <c r="AX38" s="256">
        <f t="shared" si="10"/>
        <v>0</v>
      </c>
      <c r="AY38" s="256">
        <f t="shared" si="10"/>
        <v>0</v>
      </c>
      <c r="AZ38" s="256">
        <f t="shared" si="10"/>
        <v>0</v>
      </c>
      <c r="BA38" s="256">
        <f t="shared" si="10"/>
        <v>0</v>
      </c>
      <c r="BB38" s="256">
        <f t="shared" si="10"/>
        <v>0</v>
      </c>
      <c r="BC38" s="256">
        <f t="shared" si="10"/>
        <v>0</v>
      </c>
      <c r="BD38" s="256">
        <f t="shared" si="10"/>
        <v>0</v>
      </c>
      <c r="BE38" s="256">
        <f t="shared" si="10"/>
        <v>0</v>
      </c>
      <c r="BF38" s="256">
        <f t="shared" si="10"/>
        <v>0</v>
      </c>
      <c r="BG38" s="256">
        <f t="shared" si="10"/>
        <v>0</v>
      </c>
      <c r="BH38" s="256">
        <f t="shared" si="10"/>
        <v>0</v>
      </c>
      <c r="BI38" s="256">
        <f t="shared" si="10"/>
        <v>0</v>
      </c>
      <c r="BJ38" s="256">
        <f t="shared" si="10"/>
        <v>0</v>
      </c>
      <c r="BK38" s="256">
        <f t="shared" si="10"/>
        <v>34.066775999999997</v>
      </c>
      <c r="BL38" s="256">
        <f t="shared" si="10"/>
        <v>0</v>
      </c>
      <c r="BM38" s="256">
        <f t="shared" si="10"/>
        <v>0</v>
      </c>
      <c r="BN38" s="256">
        <f t="shared" si="10"/>
        <v>16.259999999999998</v>
      </c>
      <c r="BO38" s="256">
        <f t="shared" si="10"/>
        <v>0</v>
      </c>
      <c r="BP38" s="256">
        <f t="shared" si="10"/>
        <v>6</v>
      </c>
      <c r="BQ38" s="256">
        <f t="shared" si="10"/>
        <v>0</v>
      </c>
      <c r="BR38" s="256">
        <f t="shared" si="10"/>
        <v>0</v>
      </c>
      <c r="BS38" s="256">
        <f t="shared" si="10"/>
        <v>0</v>
      </c>
      <c r="BT38" s="256">
        <f t="shared" si="10"/>
        <v>0</v>
      </c>
      <c r="BU38" s="256">
        <f t="shared" si="10"/>
        <v>0</v>
      </c>
      <c r="BV38" s="256">
        <f>BV39+BV44</f>
        <v>0</v>
      </c>
      <c r="BW38" s="256">
        <f>BW39+BW44</f>
        <v>0</v>
      </c>
      <c r="BX38" s="247" t="s">
        <v>586</v>
      </c>
    </row>
    <row r="39" spans="1:76" s="202" customFormat="1" ht="47.25">
      <c r="A39" s="176" t="s">
        <v>504</v>
      </c>
      <c r="B39" s="177" t="s">
        <v>681</v>
      </c>
      <c r="C39" s="201" t="s">
        <v>586</v>
      </c>
      <c r="D39" s="248">
        <f>D40+D44</f>
        <v>34.066775999999997</v>
      </c>
      <c r="E39" s="257" t="s">
        <v>586</v>
      </c>
      <c r="F39" s="248">
        <f t="shared" ref="F39:BP40" si="11">F40</f>
        <v>0</v>
      </c>
      <c r="G39" s="248">
        <f t="shared" si="11"/>
        <v>0</v>
      </c>
      <c r="H39" s="248">
        <f t="shared" si="11"/>
        <v>0</v>
      </c>
      <c r="I39" s="248">
        <f t="shared" si="11"/>
        <v>0</v>
      </c>
      <c r="J39" s="248">
        <f t="shared" si="11"/>
        <v>0</v>
      </c>
      <c r="K39" s="248">
        <f t="shared" si="11"/>
        <v>0</v>
      </c>
      <c r="L39" s="248">
        <f t="shared" si="11"/>
        <v>0</v>
      </c>
      <c r="M39" s="248">
        <f t="shared" si="11"/>
        <v>0</v>
      </c>
      <c r="N39" s="248">
        <f t="shared" si="11"/>
        <v>0</v>
      </c>
      <c r="O39" s="248">
        <f t="shared" si="11"/>
        <v>0</v>
      </c>
      <c r="P39" s="248">
        <f t="shared" si="11"/>
        <v>0</v>
      </c>
      <c r="Q39" s="248">
        <f t="shared" si="11"/>
        <v>0</v>
      </c>
      <c r="R39" s="248">
        <f t="shared" si="11"/>
        <v>0</v>
      </c>
      <c r="S39" s="248">
        <f t="shared" si="11"/>
        <v>0</v>
      </c>
      <c r="T39" s="248">
        <f t="shared" si="11"/>
        <v>0</v>
      </c>
      <c r="U39" s="248">
        <f t="shared" si="11"/>
        <v>6</v>
      </c>
      <c r="V39" s="248">
        <f t="shared" si="11"/>
        <v>0</v>
      </c>
      <c r="W39" s="248">
        <f t="shared" si="11"/>
        <v>0</v>
      </c>
      <c r="X39" s="248">
        <f t="shared" si="11"/>
        <v>0</v>
      </c>
      <c r="Y39" s="248">
        <f t="shared" si="11"/>
        <v>0</v>
      </c>
      <c r="Z39" s="248">
        <f t="shared" si="11"/>
        <v>6</v>
      </c>
      <c r="AA39" s="248">
        <f t="shared" si="11"/>
        <v>0</v>
      </c>
      <c r="AB39" s="248">
        <f t="shared" si="11"/>
        <v>0</v>
      </c>
      <c r="AC39" s="248">
        <f t="shared" si="11"/>
        <v>0</v>
      </c>
      <c r="AD39" s="248">
        <f t="shared" si="11"/>
        <v>0</v>
      </c>
      <c r="AE39" s="248">
        <f t="shared" si="11"/>
        <v>0</v>
      </c>
      <c r="AF39" s="248">
        <f t="shared" si="11"/>
        <v>0</v>
      </c>
      <c r="AG39" s="248">
        <f t="shared" si="11"/>
        <v>0</v>
      </c>
      <c r="AH39" s="248">
        <f t="shared" si="11"/>
        <v>0</v>
      </c>
      <c r="AI39" s="248">
        <f t="shared" si="11"/>
        <v>0</v>
      </c>
      <c r="AJ39" s="248">
        <f t="shared" si="11"/>
        <v>0</v>
      </c>
      <c r="AK39" s="248">
        <f t="shared" si="11"/>
        <v>0</v>
      </c>
      <c r="AL39" s="248">
        <f t="shared" si="11"/>
        <v>0</v>
      </c>
      <c r="AM39" s="248">
        <f t="shared" si="11"/>
        <v>0</v>
      </c>
      <c r="AN39" s="248">
        <f t="shared" si="11"/>
        <v>0</v>
      </c>
      <c r="AO39" s="248">
        <f t="shared" si="11"/>
        <v>0</v>
      </c>
      <c r="AP39" s="248">
        <f t="shared" si="11"/>
        <v>0</v>
      </c>
      <c r="AQ39" s="248">
        <f t="shared" si="11"/>
        <v>0</v>
      </c>
      <c r="AR39" s="248">
        <f t="shared" si="11"/>
        <v>0</v>
      </c>
      <c r="AS39" s="248">
        <f t="shared" si="11"/>
        <v>0</v>
      </c>
      <c r="AT39" s="248">
        <f t="shared" si="11"/>
        <v>0</v>
      </c>
      <c r="AU39" s="248">
        <f t="shared" si="11"/>
        <v>0</v>
      </c>
      <c r="AV39" s="248">
        <f t="shared" si="11"/>
        <v>0</v>
      </c>
      <c r="AW39" s="248">
        <f t="shared" si="11"/>
        <v>0</v>
      </c>
      <c r="AX39" s="248">
        <f t="shared" si="11"/>
        <v>0</v>
      </c>
      <c r="AY39" s="248">
        <f t="shared" si="11"/>
        <v>0</v>
      </c>
      <c r="AZ39" s="248">
        <f t="shared" si="11"/>
        <v>0</v>
      </c>
      <c r="BA39" s="248">
        <f t="shared" si="11"/>
        <v>0</v>
      </c>
      <c r="BB39" s="248">
        <f t="shared" si="11"/>
        <v>0</v>
      </c>
      <c r="BC39" s="248">
        <f t="shared" si="11"/>
        <v>0</v>
      </c>
      <c r="BD39" s="248">
        <f t="shared" si="11"/>
        <v>0</v>
      </c>
      <c r="BE39" s="248">
        <f t="shared" si="11"/>
        <v>0</v>
      </c>
      <c r="BF39" s="248">
        <f t="shared" si="11"/>
        <v>0</v>
      </c>
      <c r="BG39" s="248">
        <f t="shared" si="11"/>
        <v>0</v>
      </c>
      <c r="BH39" s="248">
        <f t="shared" si="11"/>
        <v>0</v>
      </c>
      <c r="BI39" s="248">
        <f t="shared" si="11"/>
        <v>0</v>
      </c>
      <c r="BJ39" s="248">
        <f t="shared" si="11"/>
        <v>0</v>
      </c>
      <c r="BK39" s="248">
        <f t="shared" si="11"/>
        <v>6</v>
      </c>
      <c r="BL39" s="248">
        <f t="shared" si="11"/>
        <v>0</v>
      </c>
      <c r="BM39" s="248">
        <f t="shared" si="11"/>
        <v>0</v>
      </c>
      <c r="BN39" s="248">
        <f t="shared" si="11"/>
        <v>0</v>
      </c>
      <c r="BO39" s="248">
        <f t="shared" si="11"/>
        <v>0</v>
      </c>
      <c r="BP39" s="248">
        <f t="shared" si="11"/>
        <v>6</v>
      </c>
      <c r="BQ39" s="248">
        <f t="shared" ref="BQ39:BW40" si="12">BQ40</f>
        <v>0</v>
      </c>
      <c r="BR39" s="248">
        <f t="shared" si="12"/>
        <v>0</v>
      </c>
      <c r="BS39" s="248">
        <f t="shared" si="12"/>
        <v>0</v>
      </c>
      <c r="BT39" s="248">
        <f t="shared" si="12"/>
        <v>0</v>
      </c>
      <c r="BU39" s="248">
        <f t="shared" si="12"/>
        <v>0</v>
      </c>
      <c r="BV39" s="248">
        <f t="shared" si="12"/>
        <v>0</v>
      </c>
      <c r="BW39" s="248">
        <f t="shared" si="12"/>
        <v>0</v>
      </c>
      <c r="BX39" s="249" t="s">
        <v>586</v>
      </c>
    </row>
    <row r="40" spans="1:76" s="202" customFormat="1" ht="78.75">
      <c r="A40" s="176" t="s">
        <v>509</v>
      </c>
      <c r="B40" s="177" t="s">
        <v>686</v>
      </c>
      <c r="C40" s="201" t="s">
        <v>586</v>
      </c>
      <c r="D40" s="248">
        <f>D41</f>
        <v>6</v>
      </c>
      <c r="E40" s="257" t="s">
        <v>586</v>
      </c>
      <c r="F40" s="248">
        <f t="shared" si="11"/>
        <v>0</v>
      </c>
      <c r="G40" s="248">
        <f t="shared" si="11"/>
        <v>0</v>
      </c>
      <c r="H40" s="248">
        <f t="shared" si="11"/>
        <v>0</v>
      </c>
      <c r="I40" s="248">
        <f t="shared" si="11"/>
        <v>0</v>
      </c>
      <c r="J40" s="248">
        <f t="shared" si="11"/>
        <v>0</v>
      </c>
      <c r="K40" s="248">
        <f t="shared" si="11"/>
        <v>0</v>
      </c>
      <c r="L40" s="248">
        <f t="shared" si="11"/>
        <v>0</v>
      </c>
      <c r="M40" s="248">
        <f t="shared" si="11"/>
        <v>0</v>
      </c>
      <c r="N40" s="248">
        <f t="shared" si="11"/>
        <v>0</v>
      </c>
      <c r="O40" s="248">
        <f t="shared" si="11"/>
        <v>0</v>
      </c>
      <c r="P40" s="248">
        <f t="shared" si="11"/>
        <v>0</v>
      </c>
      <c r="Q40" s="248">
        <f t="shared" si="11"/>
        <v>0</v>
      </c>
      <c r="R40" s="248">
        <f t="shared" si="11"/>
        <v>0</v>
      </c>
      <c r="S40" s="248">
        <f t="shared" si="11"/>
        <v>0</v>
      </c>
      <c r="T40" s="248">
        <f t="shared" si="11"/>
        <v>0</v>
      </c>
      <c r="U40" s="248">
        <f t="shared" si="11"/>
        <v>6</v>
      </c>
      <c r="V40" s="248">
        <f t="shared" si="11"/>
        <v>0</v>
      </c>
      <c r="W40" s="248">
        <f t="shared" si="11"/>
        <v>0</v>
      </c>
      <c r="X40" s="248">
        <f t="shared" si="11"/>
        <v>0</v>
      </c>
      <c r="Y40" s="248">
        <f t="shared" si="11"/>
        <v>0</v>
      </c>
      <c r="Z40" s="248">
        <f t="shared" si="11"/>
        <v>6</v>
      </c>
      <c r="AA40" s="248">
        <f t="shared" si="11"/>
        <v>0</v>
      </c>
      <c r="AB40" s="248">
        <f t="shared" si="11"/>
        <v>0</v>
      </c>
      <c r="AC40" s="248">
        <f t="shared" si="11"/>
        <v>0</v>
      </c>
      <c r="AD40" s="248">
        <f t="shared" si="11"/>
        <v>0</v>
      </c>
      <c r="AE40" s="248">
        <f t="shared" si="11"/>
        <v>0</v>
      </c>
      <c r="AF40" s="248">
        <f t="shared" si="11"/>
        <v>0</v>
      </c>
      <c r="AG40" s="248">
        <f t="shared" si="11"/>
        <v>0</v>
      </c>
      <c r="AH40" s="248">
        <f t="shared" si="11"/>
        <v>0</v>
      </c>
      <c r="AI40" s="248">
        <f t="shared" si="11"/>
        <v>0</v>
      </c>
      <c r="AJ40" s="248">
        <f t="shared" si="11"/>
        <v>0</v>
      </c>
      <c r="AK40" s="248">
        <f t="shared" si="11"/>
        <v>0</v>
      </c>
      <c r="AL40" s="248">
        <f t="shared" si="11"/>
        <v>0</v>
      </c>
      <c r="AM40" s="248">
        <f t="shared" si="11"/>
        <v>0</v>
      </c>
      <c r="AN40" s="248">
        <f t="shared" si="11"/>
        <v>0</v>
      </c>
      <c r="AO40" s="248">
        <f t="shared" si="11"/>
        <v>0</v>
      </c>
      <c r="AP40" s="248">
        <f t="shared" si="11"/>
        <v>0</v>
      </c>
      <c r="AQ40" s="248">
        <f t="shared" si="11"/>
        <v>0</v>
      </c>
      <c r="AR40" s="248">
        <f t="shared" si="11"/>
        <v>0</v>
      </c>
      <c r="AS40" s="248">
        <f t="shared" si="11"/>
        <v>0</v>
      </c>
      <c r="AT40" s="248">
        <f t="shared" si="11"/>
        <v>0</v>
      </c>
      <c r="AU40" s="248">
        <f t="shared" si="11"/>
        <v>0</v>
      </c>
      <c r="AV40" s="248">
        <f t="shared" si="11"/>
        <v>0</v>
      </c>
      <c r="AW40" s="248">
        <f t="shared" si="11"/>
        <v>0</v>
      </c>
      <c r="AX40" s="248">
        <f t="shared" si="11"/>
        <v>0</v>
      </c>
      <c r="AY40" s="248">
        <f t="shared" si="11"/>
        <v>0</v>
      </c>
      <c r="AZ40" s="248">
        <f t="shared" si="11"/>
        <v>0</v>
      </c>
      <c r="BA40" s="248">
        <f t="shared" si="11"/>
        <v>0</v>
      </c>
      <c r="BB40" s="248">
        <f t="shared" si="11"/>
        <v>0</v>
      </c>
      <c r="BC40" s="248">
        <f t="shared" si="11"/>
        <v>0</v>
      </c>
      <c r="BD40" s="248">
        <f t="shared" si="11"/>
        <v>0</v>
      </c>
      <c r="BE40" s="248">
        <f t="shared" si="11"/>
        <v>0</v>
      </c>
      <c r="BF40" s="248">
        <f t="shared" si="11"/>
        <v>0</v>
      </c>
      <c r="BG40" s="248">
        <f t="shared" si="11"/>
        <v>0</v>
      </c>
      <c r="BH40" s="248">
        <f t="shared" si="11"/>
        <v>0</v>
      </c>
      <c r="BI40" s="248">
        <f t="shared" si="11"/>
        <v>0</v>
      </c>
      <c r="BJ40" s="248">
        <f t="shared" si="11"/>
        <v>0</v>
      </c>
      <c r="BK40" s="248">
        <f t="shared" si="11"/>
        <v>6</v>
      </c>
      <c r="BL40" s="248">
        <f t="shared" si="11"/>
        <v>0</v>
      </c>
      <c r="BM40" s="248">
        <f t="shared" si="11"/>
        <v>0</v>
      </c>
      <c r="BN40" s="248">
        <f t="shared" si="11"/>
        <v>0</v>
      </c>
      <c r="BO40" s="248">
        <f t="shared" si="11"/>
        <v>0</v>
      </c>
      <c r="BP40" s="248">
        <f t="shared" si="11"/>
        <v>6</v>
      </c>
      <c r="BQ40" s="248">
        <f t="shared" si="12"/>
        <v>0</v>
      </c>
      <c r="BR40" s="248">
        <f t="shared" si="12"/>
        <v>0</v>
      </c>
      <c r="BS40" s="248">
        <f t="shared" si="12"/>
        <v>0</v>
      </c>
      <c r="BT40" s="248">
        <f t="shared" si="12"/>
        <v>0</v>
      </c>
      <c r="BU40" s="248">
        <f t="shared" si="12"/>
        <v>0</v>
      </c>
      <c r="BV40" s="248">
        <f t="shared" si="12"/>
        <v>0</v>
      </c>
      <c r="BW40" s="248">
        <f t="shared" si="12"/>
        <v>0</v>
      </c>
      <c r="BX40" s="249" t="s">
        <v>586</v>
      </c>
    </row>
    <row r="41" spans="1:76" s="202" customFormat="1" ht="78.75">
      <c r="A41" s="176" t="s">
        <v>557</v>
      </c>
      <c r="B41" s="177" t="s">
        <v>687</v>
      </c>
      <c r="C41" s="201" t="s">
        <v>586</v>
      </c>
      <c r="D41" s="255">
        <f>D42+D43</f>
        <v>6</v>
      </c>
      <c r="E41" s="257" t="s">
        <v>586</v>
      </c>
      <c r="F41" s="255">
        <f t="shared" ref="F41:BP41" si="13">F42+F43</f>
        <v>0</v>
      </c>
      <c r="G41" s="255">
        <f t="shared" si="13"/>
        <v>0</v>
      </c>
      <c r="H41" s="255">
        <f t="shared" si="13"/>
        <v>0</v>
      </c>
      <c r="I41" s="255">
        <f t="shared" si="13"/>
        <v>0</v>
      </c>
      <c r="J41" s="255">
        <f t="shared" si="13"/>
        <v>0</v>
      </c>
      <c r="K41" s="255">
        <f t="shared" si="13"/>
        <v>0</v>
      </c>
      <c r="L41" s="255">
        <f t="shared" si="13"/>
        <v>0</v>
      </c>
      <c r="M41" s="255">
        <f t="shared" si="13"/>
        <v>0</v>
      </c>
      <c r="N41" s="255">
        <f t="shared" si="13"/>
        <v>0</v>
      </c>
      <c r="O41" s="255">
        <f t="shared" si="13"/>
        <v>0</v>
      </c>
      <c r="P41" s="255">
        <f t="shared" si="13"/>
        <v>0</v>
      </c>
      <c r="Q41" s="255">
        <f t="shared" si="13"/>
        <v>0</v>
      </c>
      <c r="R41" s="255">
        <f t="shared" si="13"/>
        <v>0</v>
      </c>
      <c r="S41" s="255">
        <f t="shared" si="13"/>
        <v>0</v>
      </c>
      <c r="T41" s="255">
        <f t="shared" si="13"/>
        <v>0</v>
      </c>
      <c r="U41" s="255">
        <f t="shared" si="13"/>
        <v>6</v>
      </c>
      <c r="V41" s="255">
        <f t="shared" si="13"/>
        <v>0</v>
      </c>
      <c r="W41" s="255">
        <f t="shared" si="13"/>
        <v>0</v>
      </c>
      <c r="X41" s="255">
        <f t="shared" si="13"/>
        <v>0</v>
      </c>
      <c r="Y41" s="255">
        <f t="shared" si="13"/>
        <v>0</v>
      </c>
      <c r="Z41" s="255">
        <f t="shared" si="13"/>
        <v>6</v>
      </c>
      <c r="AA41" s="255">
        <f t="shared" si="13"/>
        <v>0</v>
      </c>
      <c r="AB41" s="255">
        <f t="shared" si="13"/>
        <v>0</v>
      </c>
      <c r="AC41" s="255">
        <f t="shared" si="13"/>
        <v>0</v>
      </c>
      <c r="AD41" s="255">
        <f t="shared" si="13"/>
        <v>0</v>
      </c>
      <c r="AE41" s="255">
        <f t="shared" si="13"/>
        <v>0</v>
      </c>
      <c r="AF41" s="255">
        <f t="shared" si="13"/>
        <v>0</v>
      </c>
      <c r="AG41" s="255">
        <f t="shared" si="13"/>
        <v>0</v>
      </c>
      <c r="AH41" s="255">
        <f t="shared" si="13"/>
        <v>0</v>
      </c>
      <c r="AI41" s="255">
        <f t="shared" si="13"/>
        <v>0</v>
      </c>
      <c r="AJ41" s="255">
        <f t="shared" si="13"/>
        <v>0</v>
      </c>
      <c r="AK41" s="255">
        <f t="shared" si="13"/>
        <v>0</v>
      </c>
      <c r="AL41" s="255">
        <f t="shared" si="13"/>
        <v>0</v>
      </c>
      <c r="AM41" s="255">
        <f t="shared" si="13"/>
        <v>0</v>
      </c>
      <c r="AN41" s="255">
        <f t="shared" si="13"/>
        <v>0</v>
      </c>
      <c r="AO41" s="255">
        <f t="shared" si="13"/>
        <v>0</v>
      </c>
      <c r="AP41" s="255">
        <f t="shared" si="13"/>
        <v>0</v>
      </c>
      <c r="AQ41" s="255">
        <f t="shared" si="13"/>
        <v>0</v>
      </c>
      <c r="AR41" s="255">
        <f t="shared" si="13"/>
        <v>0</v>
      </c>
      <c r="AS41" s="255">
        <f t="shared" si="13"/>
        <v>0</v>
      </c>
      <c r="AT41" s="255">
        <f t="shared" si="13"/>
        <v>0</v>
      </c>
      <c r="AU41" s="255">
        <f t="shared" si="13"/>
        <v>0</v>
      </c>
      <c r="AV41" s="255">
        <f t="shared" si="13"/>
        <v>0</v>
      </c>
      <c r="AW41" s="255">
        <f t="shared" si="13"/>
        <v>0</v>
      </c>
      <c r="AX41" s="255">
        <f t="shared" si="13"/>
        <v>0</v>
      </c>
      <c r="AY41" s="255">
        <f t="shared" si="13"/>
        <v>0</v>
      </c>
      <c r="AZ41" s="255">
        <f t="shared" si="13"/>
        <v>0</v>
      </c>
      <c r="BA41" s="255">
        <f t="shared" si="13"/>
        <v>0</v>
      </c>
      <c r="BB41" s="255">
        <f t="shared" si="13"/>
        <v>0</v>
      </c>
      <c r="BC41" s="255">
        <f t="shared" si="13"/>
        <v>0</v>
      </c>
      <c r="BD41" s="255">
        <f t="shared" si="13"/>
        <v>0</v>
      </c>
      <c r="BE41" s="255">
        <f t="shared" si="13"/>
        <v>0</v>
      </c>
      <c r="BF41" s="255">
        <f t="shared" si="13"/>
        <v>0</v>
      </c>
      <c r="BG41" s="255">
        <f t="shared" si="13"/>
        <v>0</v>
      </c>
      <c r="BH41" s="255">
        <f t="shared" si="13"/>
        <v>0</v>
      </c>
      <c r="BI41" s="255">
        <f t="shared" si="13"/>
        <v>0</v>
      </c>
      <c r="BJ41" s="255">
        <f t="shared" si="13"/>
        <v>0</v>
      </c>
      <c r="BK41" s="255">
        <f t="shared" si="13"/>
        <v>6</v>
      </c>
      <c r="BL41" s="255">
        <f t="shared" si="13"/>
        <v>0</v>
      </c>
      <c r="BM41" s="255">
        <f t="shared" si="13"/>
        <v>0</v>
      </c>
      <c r="BN41" s="255">
        <f t="shared" si="13"/>
        <v>0</v>
      </c>
      <c r="BO41" s="255">
        <f t="shared" si="13"/>
        <v>0</v>
      </c>
      <c r="BP41" s="255">
        <f t="shared" si="13"/>
        <v>6</v>
      </c>
      <c r="BQ41" s="255">
        <f t="shared" ref="BQ41:BW41" si="14">BQ42+BQ43</f>
        <v>0</v>
      </c>
      <c r="BR41" s="255">
        <f t="shared" si="14"/>
        <v>0</v>
      </c>
      <c r="BS41" s="255">
        <f t="shared" si="14"/>
        <v>0</v>
      </c>
      <c r="BT41" s="255">
        <f t="shared" si="14"/>
        <v>0</v>
      </c>
      <c r="BU41" s="255">
        <f t="shared" si="14"/>
        <v>0</v>
      </c>
      <c r="BV41" s="255">
        <f t="shared" si="14"/>
        <v>0</v>
      </c>
      <c r="BW41" s="255">
        <f t="shared" si="14"/>
        <v>0</v>
      </c>
      <c r="BX41" s="249" t="s">
        <v>586</v>
      </c>
    </row>
    <row r="42" spans="1:76" ht="94.5">
      <c r="A42" s="29" t="s">
        <v>777</v>
      </c>
      <c r="B42" s="182" t="s">
        <v>726</v>
      </c>
      <c r="C42" s="217" t="s">
        <v>779</v>
      </c>
      <c r="D42" s="250">
        <f>BK42</f>
        <v>5</v>
      </c>
      <c r="E42" s="252" t="s">
        <v>586</v>
      </c>
      <c r="F42" s="252">
        <v>0</v>
      </c>
      <c r="G42" s="252">
        <v>0</v>
      </c>
      <c r="H42" s="252">
        <v>0</v>
      </c>
      <c r="I42" s="252">
        <v>0</v>
      </c>
      <c r="J42" s="252">
        <v>0</v>
      </c>
      <c r="K42" s="252">
        <v>0</v>
      </c>
      <c r="L42" s="252">
        <v>0</v>
      </c>
      <c r="M42" s="253">
        <v>0</v>
      </c>
      <c r="N42" s="253">
        <v>0</v>
      </c>
      <c r="O42" s="253">
        <v>0</v>
      </c>
      <c r="P42" s="253">
        <v>0</v>
      </c>
      <c r="Q42" s="253">
        <v>0</v>
      </c>
      <c r="R42" s="253">
        <v>0</v>
      </c>
      <c r="S42" s="253">
        <v>0</v>
      </c>
      <c r="T42" s="258"/>
      <c r="U42" s="258">
        <v>5</v>
      </c>
      <c r="V42" s="258"/>
      <c r="W42" s="258"/>
      <c r="X42" s="258"/>
      <c r="Y42" s="253"/>
      <c r="Z42" s="253">
        <v>4</v>
      </c>
      <c r="AA42" s="253">
        <v>0</v>
      </c>
      <c r="AB42" s="253">
        <v>0</v>
      </c>
      <c r="AC42" s="253">
        <v>0</v>
      </c>
      <c r="AD42" s="253">
        <v>0</v>
      </c>
      <c r="AE42" s="253">
        <v>0</v>
      </c>
      <c r="AF42" s="253">
        <v>0</v>
      </c>
      <c r="AG42" s="253">
        <v>0</v>
      </c>
      <c r="AH42" s="253"/>
      <c r="AI42" s="253"/>
      <c r="AJ42" s="253"/>
      <c r="AK42" s="253"/>
      <c r="AL42" s="253"/>
      <c r="AM42" s="253"/>
      <c r="AN42" s="253"/>
      <c r="AO42" s="253">
        <v>0</v>
      </c>
      <c r="AP42" s="253">
        <v>0</v>
      </c>
      <c r="AQ42" s="253">
        <v>0</v>
      </c>
      <c r="AR42" s="253">
        <v>0</v>
      </c>
      <c r="AS42" s="252">
        <v>0</v>
      </c>
      <c r="AT42" s="253">
        <v>0</v>
      </c>
      <c r="AU42" s="253">
        <v>0</v>
      </c>
      <c r="AV42" s="253"/>
      <c r="AW42" s="253"/>
      <c r="AX42" s="253"/>
      <c r="AY42" s="253"/>
      <c r="AZ42" s="253"/>
      <c r="BA42" s="253"/>
      <c r="BB42" s="253"/>
      <c r="BC42" s="253">
        <v>0</v>
      </c>
      <c r="BD42" s="253">
        <v>0</v>
      </c>
      <c r="BE42" s="253">
        <v>0</v>
      </c>
      <c r="BF42" s="253">
        <v>0</v>
      </c>
      <c r="BG42" s="253">
        <v>0</v>
      </c>
      <c r="BH42" s="253">
        <v>0</v>
      </c>
      <c r="BI42" s="253">
        <v>0</v>
      </c>
      <c r="BJ42" s="254">
        <f t="shared" si="5"/>
        <v>0</v>
      </c>
      <c r="BK42" s="254">
        <f t="shared" si="5"/>
        <v>5</v>
      </c>
      <c r="BL42" s="254">
        <f t="shared" si="5"/>
        <v>0</v>
      </c>
      <c r="BM42" s="254">
        <f t="shared" si="5"/>
        <v>0</v>
      </c>
      <c r="BN42" s="254">
        <f t="shared" si="5"/>
        <v>0</v>
      </c>
      <c r="BO42" s="254">
        <f t="shared" si="5"/>
        <v>0</v>
      </c>
      <c r="BP42" s="254">
        <f t="shared" si="5"/>
        <v>4</v>
      </c>
      <c r="BQ42" s="253">
        <v>0</v>
      </c>
      <c r="BR42" s="253">
        <v>0</v>
      </c>
      <c r="BS42" s="253">
        <v>0</v>
      </c>
      <c r="BT42" s="253">
        <v>0</v>
      </c>
      <c r="BU42" s="253">
        <v>0</v>
      </c>
      <c r="BV42" s="253">
        <v>0</v>
      </c>
      <c r="BW42" s="253">
        <v>0</v>
      </c>
      <c r="BX42" s="253" t="s">
        <v>586</v>
      </c>
    </row>
    <row r="43" spans="1:76" ht="63">
      <c r="A43" s="29" t="s">
        <v>778</v>
      </c>
      <c r="B43" s="183" t="s">
        <v>727</v>
      </c>
      <c r="C43" s="217" t="s">
        <v>780</v>
      </c>
      <c r="D43" s="250">
        <f>BK43</f>
        <v>1</v>
      </c>
      <c r="E43" s="252" t="s">
        <v>586</v>
      </c>
      <c r="F43" s="252">
        <v>0</v>
      </c>
      <c r="G43" s="252">
        <v>0</v>
      </c>
      <c r="H43" s="252">
        <v>0</v>
      </c>
      <c r="I43" s="252">
        <v>0</v>
      </c>
      <c r="J43" s="252">
        <v>0</v>
      </c>
      <c r="K43" s="252">
        <v>0</v>
      </c>
      <c r="L43" s="252">
        <v>0</v>
      </c>
      <c r="M43" s="253">
        <v>0</v>
      </c>
      <c r="N43" s="253">
        <v>0</v>
      </c>
      <c r="O43" s="253">
        <v>0</v>
      </c>
      <c r="P43" s="253">
        <v>0</v>
      </c>
      <c r="Q43" s="253">
        <v>0</v>
      </c>
      <c r="R43" s="253">
        <v>0</v>
      </c>
      <c r="S43" s="253">
        <v>0</v>
      </c>
      <c r="T43" s="258"/>
      <c r="U43" s="258">
        <v>1</v>
      </c>
      <c r="V43" s="258"/>
      <c r="W43" s="258"/>
      <c r="X43" s="258"/>
      <c r="Y43" s="253"/>
      <c r="Z43" s="253">
        <v>2</v>
      </c>
      <c r="AA43" s="253">
        <v>0</v>
      </c>
      <c r="AB43" s="253">
        <v>0</v>
      </c>
      <c r="AC43" s="253">
        <v>0</v>
      </c>
      <c r="AD43" s="253">
        <v>0</v>
      </c>
      <c r="AE43" s="253">
        <v>0</v>
      </c>
      <c r="AF43" s="253">
        <v>0</v>
      </c>
      <c r="AG43" s="253">
        <v>0</v>
      </c>
      <c r="AH43" s="253"/>
      <c r="AI43" s="253"/>
      <c r="AJ43" s="253"/>
      <c r="AK43" s="253"/>
      <c r="AL43" s="253"/>
      <c r="AM43" s="253"/>
      <c r="AN43" s="253"/>
      <c r="AO43" s="253">
        <v>0</v>
      </c>
      <c r="AP43" s="253">
        <v>0</v>
      </c>
      <c r="AQ43" s="253">
        <v>0</v>
      </c>
      <c r="AR43" s="253">
        <v>0</v>
      </c>
      <c r="AS43" s="252">
        <v>0</v>
      </c>
      <c r="AT43" s="253">
        <v>0</v>
      </c>
      <c r="AU43" s="253">
        <v>0</v>
      </c>
      <c r="AV43" s="253"/>
      <c r="AW43" s="253"/>
      <c r="AX43" s="253"/>
      <c r="AY43" s="253"/>
      <c r="AZ43" s="253"/>
      <c r="BA43" s="253"/>
      <c r="BB43" s="253"/>
      <c r="BC43" s="253">
        <v>0</v>
      </c>
      <c r="BD43" s="253">
        <v>0</v>
      </c>
      <c r="BE43" s="253">
        <v>0</v>
      </c>
      <c r="BF43" s="253">
        <v>0</v>
      </c>
      <c r="BG43" s="253">
        <v>0</v>
      </c>
      <c r="BH43" s="253">
        <v>0</v>
      </c>
      <c r="BI43" s="253">
        <v>0</v>
      </c>
      <c r="BJ43" s="254">
        <f t="shared" si="5"/>
        <v>0</v>
      </c>
      <c r="BK43" s="254">
        <f t="shared" si="5"/>
        <v>1</v>
      </c>
      <c r="BL43" s="254">
        <f t="shared" si="5"/>
        <v>0</v>
      </c>
      <c r="BM43" s="254">
        <f t="shared" si="5"/>
        <v>0</v>
      </c>
      <c r="BN43" s="254">
        <f t="shared" si="5"/>
        <v>0</v>
      </c>
      <c r="BO43" s="254">
        <f t="shared" si="5"/>
        <v>0</v>
      </c>
      <c r="BP43" s="254">
        <f t="shared" si="5"/>
        <v>2</v>
      </c>
      <c r="BQ43" s="253">
        <v>0</v>
      </c>
      <c r="BR43" s="253">
        <v>0</v>
      </c>
      <c r="BS43" s="253">
        <v>0</v>
      </c>
      <c r="BT43" s="253">
        <v>0</v>
      </c>
      <c r="BU43" s="253">
        <v>0</v>
      </c>
      <c r="BV43" s="253">
        <v>0</v>
      </c>
      <c r="BW43" s="253">
        <v>0</v>
      </c>
      <c r="BX43" s="253" t="s">
        <v>586</v>
      </c>
    </row>
    <row r="44" spans="1:76" s="202" customFormat="1" ht="63">
      <c r="A44" s="176" t="s">
        <v>510</v>
      </c>
      <c r="B44" s="177" t="s">
        <v>682</v>
      </c>
      <c r="C44" s="201" t="s">
        <v>586</v>
      </c>
      <c r="D44" s="248">
        <f>D45</f>
        <v>28.066775999999997</v>
      </c>
      <c r="E44" s="248" t="s">
        <v>586</v>
      </c>
      <c r="F44" s="248" t="str">
        <f t="shared" ref="F44:BQ44" si="15">F45</f>
        <v>нд</v>
      </c>
      <c r="G44" s="248">
        <f t="shared" si="15"/>
        <v>0</v>
      </c>
      <c r="H44" s="248">
        <f t="shared" si="15"/>
        <v>0</v>
      </c>
      <c r="I44" s="248">
        <f t="shared" si="15"/>
        <v>0</v>
      </c>
      <c r="J44" s="248">
        <f t="shared" si="15"/>
        <v>0</v>
      </c>
      <c r="K44" s="248">
        <f t="shared" si="15"/>
        <v>0</v>
      </c>
      <c r="L44" s="248">
        <f t="shared" si="15"/>
        <v>0</v>
      </c>
      <c r="M44" s="248">
        <f t="shared" si="15"/>
        <v>0</v>
      </c>
      <c r="N44" s="248">
        <f t="shared" si="15"/>
        <v>0</v>
      </c>
      <c r="O44" s="248">
        <f t="shared" si="15"/>
        <v>0</v>
      </c>
      <c r="P44" s="248">
        <f t="shared" si="15"/>
        <v>0</v>
      </c>
      <c r="Q44" s="248">
        <f t="shared" si="15"/>
        <v>0</v>
      </c>
      <c r="R44" s="248">
        <f t="shared" si="15"/>
        <v>0</v>
      </c>
      <c r="S44" s="248">
        <f t="shared" si="15"/>
        <v>0</v>
      </c>
      <c r="T44" s="248">
        <f t="shared" si="15"/>
        <v>0</v>
      </c>
      <c r="U44" s="248">
        <f t="shared" si="15"/>
        <v>0</v>
      </c>
      <c r="V44" s="248">
        <f t="shared" si="15"/>
        <v>0</v>
      </c>
      <c r="W44" s="248">
        <f t="shared" si="15"/>
        <v>0</v>
      </c>
      <c r="X44" s="248">
        <f t="shared" si="15"/>
        <v>0</v>
      </c>
      <c r="Y44" s="248">
        <f t="shared" si="15"/>
        <v>0</v>
      </c>
      <c r="Z44" s="248">
        <f t="shared" si="15"/>
        <v>0</v>
      </c>
      <c r="AA44" s="248">
        <f t="shared" si="15"/>
        <v>0</v>
      </c>
      <c r="AB44" s="248">
        <f t="shared" si="15"/>
        <v>0</v>
      </c>
      <c r="AC44" s="248">
        <f t="shared" si="15"/>
        <v>0</v>
      </c>
      <c r="AD44" s="248">
        <f t="shared" si="15"/>
        <v>0</v>
      </c>
      <c r="AE44" s="248">
        <f t="shared" si="15"/>
        <v>0</v>
      </c>
      <c r="AF44" s="248">
        <f t="shared" si="15"/>
        <v>0</v>
      </c>
      <c r="AG44" s="248">
        <f t="shared" si="15"/>
        <v>0</v>
      </c>
      <c r="AH44" s="248">
        <f t="shared" si="15"/>
        <v>0</v>
      </c>
      <c r="AI44" s="248">
        <f t="shared" si="15"/>
        <v>28.066775999999997</v>
      </c>
      <c r="AJ44" s="248">
        <f t="shared" si="15"/>
        <v>0</v>
      </c>
      <c r="AK44" s="248">
        <f t="shared" si="15"/>
        <v>0</v>
      </c>
      <c r="AL44" s="248">
        <f t="shared" si="15"/>
        <v>16.259999999999998</v>
      </c>
      <c r="AM44" s="248">
        <f t="shared" si="15"/>
        <v>0</v>
      </c>
      <c r="AN44" s="248">
        <f t="shared" si="15"/>
        <v>0</v>
      </c>
      <c r="AO44" s="248">
        <f t="shared" si="15"/>
        <v>0</v>
      </c>
      <c r="AP44" s="248">
        <f t="shared" si="15"/>
        <v>0</v>
      </c>
      <c r="AQ44" s="248">
        <f t="shared" si="15"/>
        <v>0</v>
      </c>
      <c r="AR44" s="248">
        <f t="shared" si="15"/>
        <v>0</v>
      </c>
      <c r="AS44" s="248">
        <f t="shared" si="15"/>
        <v>0</v>
      </c>
      <c r="AT44" s="248">
        <f t="shared" si="15"/>
        <v>0</v>
      </c>
      <c r="AU44" s="248">
        <f t="shared" si="15"/>
        <v>0</v>
      </c>
      <c r="AV44" s="248">
        <f t="shared" si="15"/>
        <v>0</v>
      </c>
      <c r="AW44" s="248">
        <f t="shared" si="15"/>
        <v>0</v>
      </c>
      <c r="AX44" s="248">
        <f t="shared" si="15"/>
        <v>0</v>
      </c>
      <c r="AY44" s="248">
        <f t="shared" si="15"/>
        <v>0</v>
      </c>
      <c r="AZ44" s="248">
        <f t="shared" si="15"/>
        <v>0</v>
      </c>
      <c r="BA44" s="248">
        <f t="shared" si="15"/>
        <v>0</v>
      </c>
      <c r="BB44" s="248">
        <f t="shared" si="15"/>
        <v>0</v>
      </c>
      <c r="BC44" s="248">
        <f t="shared" si="15"/>
        <v>0</v>
      </c>
      <c r="BD44" s="248">
        <f t="shared" si="15"/>
        <v>0</v>
      </c>
      <c r="BE44" s="248">
        <f t="shared" si="15"/>
        <v>0</v>
      </c>
      <c r="BF44" s="248">
        <f t="shared" si="15"/>
        <v>0</v>
      </c>
      <c r="BG44" s="248">
        <f t="shared" si="15"/>
        <v>0</v>
      </c>
      <c r="BH44" s="248">
        <f t="shared" si="15"/>
        <v>0</v>
      </c>
      <c r="BI44" s="248">
        <f t="shared" si="15"/>
        <v>0</v>
      </c>
      <c r="BJ44" s="248">
        <f t="shared" si="15"/>
        <v>0</v>
      </c>
      <c r="BK44" s="248">
        <f t="shared" si="15"/>
        <v>28.066775999999997</v>
      </c>
      <c r="BL44" s="248">
        <f t="shared" si="15"/>
        <v>0</v>
      </c>
      <c r="BM44" s="248">
        <f t="shared" si="15"/>
        <v>0</v>
      </c>
      <c r="BN44" s="248">
        <f t="shared" si="15"/>
        <v>16.259999999999998</v>
      </c>
      <c r="BO44" s="248">
        <f t="shared" si="15"/>
        <v>0</v>
      </c>
      <c r="BP44" s="248">
        <f t="shared" si="15"/>
        <v>0</v>
      </c>
      <c r="BQ44" s="248">
        <f t="shared" si="15"/>
        <v>0</v>
      </c>
      <c r="BR44" s="248">
        <f t="shared" ref="BR44:BW44" si="16">BR45</f>
        <v>0</v>
      </c>
      <c r="BS44" s="248">
        <f t="shared" si="16"/>
        <v>0</v>
      </c>
      <c r="BT44" s="248">
        <f t="shared" si="16"/>
        <v>0</v>
      </c>
      <c r="BU44" s="248">
        <f t="shared" si="16"/>
        <v>0</v>
      </c>
      <c r="BV44" s="248">
        <f t="shared" si="16"/>
        <v>0</v>
      </c>
      <c r="BW44" s="248">
        <f t="shared" si="16"/>
        <v>0</v>
      </c>
      <c r="BX44" s="249" t="s">
        <v>586</v>
      </c>
    </row>
    <row r="45" spans="1:76" s="202" customFormat="1" ht="47.25">
      <c r="A45" s="176" t="s">
        <v>560</v>
      </c>
      <c r="B45" s="177" t="s">
        <v>683</v>
      </c>
      <c r="C45" s="201" t="s">
        <v>586</v>
      </c>
      <c r="D45" s="248">
        <f>SUM(D46:D48)</f>
        <v>28.066775999999997</v>
      </c>
      <c r="E45" s="248" t="s">
        <v>586</v>
      </c>
      <c r="F45" s="248" t="s">
        <v>586</v>
      </c>
      <c r="G45" s="248">
        <f t="shared" ref="G45:BR45" si="17">SUM(G46:G48)</f>
        <v>0</v>
      </c>
      <c r="H45" s="248">
        <f t="shared" si="17"/>
        <v>0</v>
      </c>
      <c r="I45" s="248">
        <f t="shared" si="17"/>
        <v>0</v>
      </c>
      <c r="J45" s="248">
        <f t="shared" si="17"/>
        <v>0</v>
      </c>
      <c r="K45" s="248">
        <f t="shared" si="17"/>
        <v>0</v>
      </c>
      <c r="L45" s="248">
        <f t="shared" si="17"/>
        <v>0</v>
      </c>
      <c r="M45" s="248">
        <f t="shared" si="17"/>
        <v>0</v>
      </c>
      <c r="N45" s="248">
        <f t="shared" si="17"/>
        <v>0</v>
      </c>
      <c r="O45" s="248">
        <f t="shared" si="17"/>
        <v>0</v>
      </c>
      <c r="P45" s="248">
        <f t="shared" si="17"/>
        <v>0</v>
      </c>
      <c r="Q45" s="248">
        <f t="shared" si="17"/>
        <v>0</v>
      </c>
      <c r="R45" s="248">
        <f t="shared" si="17"/>
        <v>0</v>
      </c>
      <c r="S45" s="248">
        <f t="shared" si="17"/>
        <v>0</v>
      </c>
      <c r="T45" s="248">
        <f t="shared" si="17"/>
        <v>0</v>
      </c>
      <c r="U45" s="248">
        <f t="shared" si="17"/>
        <v>0</v>
      </c>
      <c r="V45" s="248">
        <f t="shared" si="17"/>
        <v>0</v>
      </c>
      <c r="W45" s="248">
        <f t="shared" si="17"/>
        <v>0</v>
      </c>
      <c r="X45" s="248">
        <f t="shared" si="17"/>
        <v>0</v>
      </c>
      <c r="Y45" s="248">
        <f t="shared" si="17"/>
        <v>0</v>
      </c>
      <c r="Z45" s="248">
        <f t="shared" si="17"/>
        <v>0</v>
      </c>
      <c r="AA45" s="248">
        <f t="shared" si="17"/>
        <v>0</v>
      </c>
      <c r="AB45" s="248">
        <f t="shared" si="17"/>
        <v>0</v>
      </c>
      <c r="AC45" s="248">
        <f t="shared" si="17"/>
        <v>0</v>
      </c>
      <c r="AD45" s="248">
        <f t="shared" si="17"/>
        <v>0</v>
      </c>
      <c r="AE45" s="248">
        <f t="shared" si="17"/>
        <v>0</v>
      </c>
      <c r="AF45" s="248">
        <f t="shared" si="17"/>
        <v>0</v>
      </c>
      <c r="AG45" s="248">
        <f t="shared" si="17"/>
        <v>0</v>
      </c>
      <c r="AH45" s="248">
        <f t="shared" si="17"/>
        <v>0</v>
      </c>
      <c r="AI45" s="248">
        <f t="shared" si="17"/>
        <v>28.066775999999997</v>
      </c>
      <c r="AJ45" s="248">
        <f t="shared" si="17"/>
        <v>0</v>
      </c>
      <c r="AK45" s="248">
        <f t="shared" si="17"/>
        <v>0</v>
      </c>
      <c r="AL45" s="248">
        <f t="shared" si="17"/>
        <v>16.259999999999998</v>
      </c>
      <c r="AM45" s="248">
        <f t="shared" si="17"/>
        <v>0</v>
      </c>
      <c r="AN45" s="248">
        <f t="shared" si="17"/>
        <v>0</v>
      </c>
      <c r="AO45" s="248">
        <f t="shared" si="17"/>
        <v>0</v>
      </c>
      <c r="AP45" s="248">
        <f t="shared" si="17"/>
        <v>0</v>
      </c>
      <c r="AQ45" s="248">
        <f t="shared" si="17"/>
        <v>0</v>
      </c>
      <c r="AR45" s="248">
        <f t="shared" si="17"/>
        <v>0</v>
      </c>
      <c r="AS45" s="248">
        <f t="shared" si="17"/>
        <v>0</v>
      </c>
      <c r="AT45" s="248">
        <f t="shared" si="17"/>
        <v>0</v>
      </c>
      <c r="AU45" s="248">
        <f t="shared" si="17"/>
        <v>0</v>
      </c>
      <c r="AV45" s="248">
        <f t="shared" si="17"/>
        <v>0</v>
      </c>
      <c r="AW45" s="248">
        <f t="shared" si="17"/>
        <v>0</v>
      </c>
      <c r="AX45" s="248">
        <f t="shared" si="17"/>
        <v>0</v>
      </c>
      <c r="AY45" s="248">
        <f t="shared" si="17"/>
        <v>0</v>
      </c>
      <c r="AZ45" s="248">
        <f t="shared" si="17"/>
        <v>0</v>
      </c>
      <c r="BA45" s="248">
        <f t="shared" si="17"/>
        <v>0</v>
      </c>
      <c r="BB45" s="248">
        <f t="shared" si="17"/>
        <v>0</v>
      </c>
      <c r="BC45" s="248">
        <f t="shared" si="17"/>
        <v>0</v>
      </c>
      <c r="BD45" s="248">
        <f t="shared" si="17"/>
        <v>0</v>
      </c>
      <c r="BE45" s="248">
        <f t="shared" si="17"/>
        <v>0</v>
      </c>
      <c r="BF45" s="248">
        <f t="shared" si="17"/>
        <v>0</v>
      </c>
      <c r="BG45" s="248">
        <f t="shared" si="17"/>
        <v>0</v>
      </c>
      <c r="BH45" s="248">
        <f t="shared" si="17"/>
        <v>0</v>
      </c>
      <c r="BI45" s="248">
        <f t="shared" si="17"/>
        <v>0</v>
      </c>
      <c r="BJ45" s="248">
        <f t="shared" si="17"/>
        <v>0</v>
      </c>
      <c r="BK45" s="248">
        <f t="shared" si="17"/>
        <v>28.066775999999997</v>
      </c>
      <c r="BL45" s="248">
        <f t="shared" si="17"/>
        <v>0</v>
      </c>
      <c r="BM45" s="248">
        <f t="shared" si="17"/>
        <v>0</v>
      </c>
      <c r="BN45" s="248">
        <f t="shared" si="17"/>
        <v>16.259999999999998</v>
      </c>
      <c r="BO45" s="248">
        <f t="shared" si="17"/>
        <v>0</v>
      </c>
      <c r="BP45" s="248">
        <f t="shared" si="17"/>
        <v>0</v>
      </c>
      <c r="BQ45" s="248">
        <f t="shared" si="17"/>
        <v>0</v>
      </c>
      <c r="BR45" s="248">
        <f t="shared" si="17"/>
        <v>0</v>
      </c>
      <c r="BS45" s="248">
        <f>SUM(BS46:BS48)</f>
        <v>0</v>
      </c>
      <c r="BT45" s="248">
        <f>SUM(BT46:BT48)</f>
        <v>0</v>
      </c>
      <c r="BU45" s="248">
        <f>SUM(BU46:BU48)</f>
        <v>0</v>
      </c>
      <c r="BV45" s="248">
        <f>SUM(BV46:BV48)</f>
        <v>0</v>
      </c>
      <c r="BW45" s="248">
        <f>SUM(BW46:BW48)</f>
        <v>0</v>
      </c>
      <c r="BX45" s="249" t="s">
        <v>586</v>
      </c>
    </row>
    <row r="46" spans="1:76" ht="47.25">
      <c r="A46" s="29" t="s">
        <v>753</v>
      </c>
      <c r="B46" s="167" t="s">
        <v>700</v>
      </c>
      <c r="C46" s="217" t="s">
        <v>781</v>
      </c>
      <c r="D46" s="250">
        <v>10.695</v>
      </c>
      <c r="E46" s="252" t="s">
        <v>586</v>
      </c>
      <c r="F46" s="252">
        <v>0</v>
      </c>
      <c r="G46" s="252">
        <v>0</v>
      </c>
      <c r="H46" s="252">
        <v>0</v>
      </c>
      <c r="I46" s="252">
        <v>0</v>
      </c>
      <c r="J46" s="252">
        <v>0</v>
      </c>
      <c r="K46" s="252">
        <v>0</v>
      </c>
      <c r="L46" s="252">
        <v>0</v>
      </c>
      <c r="M46" s="253">
        <v>0</v>
      </c>
      <c r="N46" s="253">
        <v>0</v>
      </c>
      <c r="O46" s="253">
        <v>0</v>
      </c>
      <c r="P46" s="253">
        <v>0</v>
      </c>
      <c r="Q46" s="253">
        <v>0</v>
      </c>
      <c r="R46" s="253">
        <v>0</v>
      </c>
      <c r="S46" s="253">
        <v>0</v>
      </c>
      <c r="T46" s="253"/>
      <c r="U46" s="253"/>
      <c r="V46" s="253"/>
      <c r="W46" s="253"/>
      <c r="X46" s="253"/>
      <c r="Y46" s="253"/>
      <c r="Z46" s="253"/>
      <c r="AA46" s="253">
        <v>0</v>
      </c>
      <c r="AB46" s="253">
        <v>0</v>
      </c>
      <c r="AC46" s="253">
        <v>0</v>
      </c>
      <c r="AD46" s="253">
        <v>0</v>
      </c>
      <c r="AE46" s="253">
        <v>0</v>
      </c>
      <c r="AF46" s="253">
        <v>0</v>
      </c>
      <c r="AG46" s="253">
        <v>0</v>
      </c>
      <c r="AH46" s="253"/>
      <c r="AI46" s="253">
        <v>10.695</v>
      </c>
      <c r="AJ46" s="253"/>
      <c r="AK46" s="253"/>
      <c r="AL46" s="253">
        <v>7.5</v>
      </c>
      <c r="AM46" s="253"/>
      <c r="AN46" s="253"/>
      <c r="AO46" s="253">
        <v>0</v>
      </c>
      <c r="AP46" s="253">
        <v>0</v>
      </c>
      <c r="AQ46" s="253">
        <v>0</v>
      </c>
      <c r="AR46" s="253">
        <v>0</v>
      </c>
      <c r="AS46" s="252">
        <v>0</v>
      </c>
      <c r="AT46" s="253">
        <v>0</v>
      </c>
      <c r="AU46" s="253">
        <v>0</v>
      </c>
      <c r="AV46" s="253"/>
      <c r="AW46" s="253">
        <v>0</v>
      </c>
      <c r="AX46" s="253"/>
      <c r="AY46" s="253"/>
      <c r="AZ46" s="253">
        <v>0</v>
      </c>
      <c r="BA46" s="253"/>
      <c r="BB46" s="253"/>
      <c r="BC46" s="253">
        <v>0</v>
      </c>
      <c r="BD46" s="253">
        <v>0</v>
      </c>
      <c r="BE46" s="253">
        <v>0</v>
      </c>
      <c r="BF46" s="253">
        <v>0</v>
      </c>
      <c r="BG46" s="253">
        <v>0</v>
      </c>
      <c r="BH46" s="253">
        <v>0</v>
      </c>
      <c r="BI46" s="253">
        <v>0</v>
      </c>
      <c r="BJ46" s="254">
        <f t="shared" si="5"/>
        <v>0</v>
      </c>
      <c r="BK46" s="254">
        <f t="shared" si="5"/>
        <v>10.695</v>
      </c>
      <c r="BL46" s="254">
        <f t="shared" si="5"/>
        <v>0</v>
      </c>
      <c r="BM46" s="254">
        <f t="shared" si="5"/>
        <v>0</v>
      </c>
      <c r="BN46" s="254">
        <f t="shared" si="5"/>
        <v>7.5</v>
      </c>
      <c r="BO46" s="254">
        <f t="shared" si="5"/>
        <v>0</v>
      </c>
      <c r="BP46" s="254">
        <f t="shared" si="5"/>
        <v>0</v>
      </c>
      <c r="BQ46" s="253">
        <v>0</v>
      </c>
      <c r="BR46" s="253">
        <v>0</v>
      </c>
      <c r="BS46" s="253">
        <v>0</v>
      </c>
      <c r="BT46" s="253">
        <v>0</v>
      </c>
      <c r="BU46" s="253">
        <v>0</v>
      </c>
      <c r="BV46" s="253">
        <v>0</v>
      </c>
      <c r="BW46" s="253">
        <v>0</v>
      </c>
      <c r="BX46" s="253" t="s">
        <v>586</v>
      </c>
    </row>
    <row r="47" spans="1:76" ht="47.25">
      <c r="A47" s="29" t="s">
        <v>754</v>
      </c>
      <c r="B47" s="168" t="s">
        <v>701</v>
      </c>
      <c r="C47" s="217" t="s">
        <v>782</v>
      </c>
      <c r="D47" s="250">
        <v>7.76</v>
      </c>
      <c r="E47" s="252" t="s">
        <v>586</v>
      </c>
      <c r="F47" s="252">
        <v>0</v>
      </c>
      <c r="G47" s="252">
        <v>0</v>
      </c>
      <c r="H47" s="252">
        <v>0</v>
      </c>
      <c r="I47" s="252">
        <v>0</v>
      </c>
      <c r="J47" s="252">
        <v>0</v>
      </c>
      <c r="K47" s="252">
        <v>0</v>
      </c>
      <c r="L47" s="252">
        <v>0</v>
      </c>
      <c r="M47" s="253">
        <v>0</v>
      </c>
      <c r="N47" s="253">
        <v>0</v>
      </c>
      <c r="O47" s="253">
        <v>0</v>
      </c>
      <c r="P47" s="253">
        <v>0</v>
      </c>
      <c r="Q47" s="253">
        <v>0</v>
      </c>
      <c r="R47" s="253">
        <v>0</v>
      </c>
      <c r="S47" s="253">
        <v>0</v>
      </c>
      <c r="T47" s="253"/>
      <c r="U47" s="253"/>
      <c r="V47" s="253"/>
      <c r="W47" s="253"/>
      <c r="X47" s="253"/>
      <c r="Y47" s="253"/>
      <c r="Z47" s="253"/>
      <c r="AA47" s="253">
        <v>0</v>
      </c>
      <c r="AB47" s="253">
        <v>0</v>
      </c>
      <c r="AC47" s="253">
        <v>0</v>
      </c>
      <c r="AD47" s="253">
        <v>0</v>
      </c>
      <c r="AE47" s="253">
        <v>0</v>
      </c>
      <c r="AF47" s="253">
        <v>0</v>
      </c>
      <c r="AG47" s="253">
        <v>0</v>
      </c>
      <c r="AH47" s="253"/>
      <c r="AI47" s="253">
        <v>7.76</v>
      </c>
      <c r="AJ47" s="253"/>
      <c r="AK47" s="253"/>
      <c r="AL47" s="253">
        <v>5.0599999999999996</v>
      </c>
      <c r="AM47" s="253"/>
      <c r="AN47" s="253"/>
      <c r="AO47" s="253">
        <v>0</v>
      </c>
      <c r="AP47" s="253">
        <v>0</v>
      </c>
      <c r="AQ47" s="253">
        <v>0</v>
      </c>
      <c r="AR47" s="253">
        <v>0</v>
      </c>
      <c r="AS47" s="252">
        <v>0</v>
      </c>
      <c r="AT47" s="253">
        <v>0</v>
      </c>
      <c r="AU47" s="253">
        <v>0</v>
      </c>
      <c r="AV47" s="253"/>
      <c r="AW47" s="253">
        <v>0</v>
      </c>
      <c r="AX47" s="253"/>
      <c r="AY47" s="253"/>
      <c r="AZ47" s="253">
        <v>0</v>
      </c>
      <c r="BA47" s="253"/>
      <c r="BB47" s="253"/>
      <c r="BC47" s="253">
        <v>0</v>
      </c>
      <c r="BD47" s="253">
        <v>0</v>
      </c>
      <c r="BE47" s="253">
        <v>0</v>
      </c>
      <c r="BF47" s="253">
        <v>0</v>
      </c>
      <c r="BG47" s="253">
        <v>0</v>
      </c>
      <c r="BH47" s="253">
        <v>0</v>
      </c>
      <c r="BI47" s="253">
        <v>0</v>
      </c>
      <c r="BJ47" s="254">
        <f t="shared" si="5"/>
        <v>0</v>
      </c>
      <c r="BK47" s="254">
        <f t="shared" si="5"/>
        <v>7.76</v>
      </c>
      <c r="BL47" s="254">
        <f t="shared" si="5"/>
        <v>0</v>
      </c>
      <c r="BM47" s="254">
        <f t="shared" si="5"/>
        <v>0</v>
      </c>
      <c r="BN47" s="254">
        <f t="shared" si="5"/>
        <v>5.0599999999999996</v>
      </c>
      <c r="BO47" s="254">
        <f t="shared" si="5"/>
        <v>0</v>
      </c>
      <c r="BP47" s="254">
        <f t="shared" si="5"/>
        <v>0</v>
      </c>
      <c r="BQ47" s="253">
        <v>0</v>
      </c>
      <c r="BR47" s="253">
        <v>0</v>
      </c>
      <c r="BS47" s="253">
        <v>0</v>
      </c>
      <c r="BT47" s="253">
        <v>0</v>
      </c>
      <c r="BU47" s="253">
        <v>0</v>
      </c>
      <c r="BV47" s="253">
        <v>0</v>
      </c>
      <c r="BW47" s="253">
        <v>0</v>
      </c>
      <c r="BX47" s="253" t="s">
        <v>586</v>
      </c>
    </row>
    <row r="48" spans="1:76" ht="47.25">
      <c r="A48" s="29" t="s">
        <v>755</v>
      </c>
      <c r="B48" s="168" t="s">
        <v>702</v>
      </c>
      <c r="C48" s="217" t="s">
        <v>783</v>
      </c>
      <c r="D48" s="250">
        <v>9.611775999999999</v>
      </c>
      <c r="E48" s="252" t="s">
        <v>586</v>
      </c>
      <c r="F48" s="252">
        <v>0</v>
      </c>
      <c r="G48" s="252">
        <v>0</v>
      </c>
      <c r="H48" s="252">
        <v>0</v>
      </c>
      <c r="I48" s="252">
        <v>0</v>
      </c>
      <c r="J48" s="252">
        <v>0</v>
      </c>
      <c r="K48" s="252">
        <v>0</v>
      </c>
      <c r="L48" s="252">
        <v>0</v>
      </c>
      <c r="M48" s="253">
        <v>0</v>
      </c>
      <c r="N48" s="253">
        <v>0</v>
      </c>
      <c r="O48" s="253">
        <v>0</v>
      </c>
      <c r="P48" s="253">
        <v>0</v>
      </c>
      <c r="Q48" s="253">
        <v>0</v>
      </c>
      <c r="R48" s="253">
        <v>0</v>
      </c>
      <c r="S48" s="253">
        <v>0</v>
      </c>
      <c r="T48" s="253"/>
      <c r="U48" s="253"/>
      <c r="V48" s="253"/>
      <c r="W48" s="253"/>
      <c r="X48" s="253"/>
      <c r="Y48" s="253"/>
      <c r="Z48" s="253"/>
      <c r="AA48" s="253">
        <v>0</v>
      </c>
      <c r="AB48" s="253">
        <v>0</v>
      </c>
      <c r="AC48" s="253">
        <v>0</v>
      </c>
      <c r="AD48" s="253">
        <v>0</v>
      </c>
      <c r="AE48" s="253">
        <v>0</v>
      </c>
      <c r="AF48" s="253">
        <v>0</v>
      </c>
      <c r="AG48" s="253">
        <v>0</v>
      </c>
      <c r="AH48" s="253"/>
      <c r="AI48" s="253">
        <v>9.611775999999999</v>
      </c>
      <c r="AJ48" s="253"/>
      <c r="AK48" s="253"/>
      <c r="AL48" s="253">
        <v>3.7</v>
      </c>
      <c r="AM48" s="253"/>
      <c r="AN48" s="253"/>
      <c r="AO48" s="253">
        <v>0</v>
      </c>
      <c r="AP48" s="253">
        <v>0</v>
      </c>
      <c r="AQ48" s="253">
        <v>0</v>
      </c>
      <c r="AR48" s="253">
        <v>0</v>
      </c>
      <c r="AS48" s="252">
        <v>0</v>
      </c>
      <c r="AT48" s="253">
        <v>0</v>
      </c>
      <c r="AU48" s="253">
        <v>0</v>
      </c>
      <c r="AV48" s="253"/>
      <c r="AW48" s="253">
        <v>0</v>
      </c>
      <c r="AX48" s="253"/>
      <c r="AY48" s="253"/>
      <c r="AZ48" s="253">
        <v>0</v>
      </c>
      <c r="BA48" s="253"/>
      <c r="BB48" s="253"/>
      <c r="BC48" s="253">
        <v>0</v>
      </c>
      <c r="BD48" s="253">
        <v>0</v>
      </c>
      <c r="BE48" s="253">
        <v>0</v>
      </c>
      <c r="BF48" s="253">
        <v>0</v>
      </c>
      <c r="BG48" s="253">
        <v>0</v>
      </c>
      <c r="BH48" s="253">
        <v>0</v>
      </c>
      <c r="BI48" s="253">
        <v>0</v>
      </c>
      <c r="BJ48" s="254">
        <f t="shared" si="5"/>
        <v>0</v>
      </c>
      <c r="BK48" s="254">
        <f t="shared" si="5"/>
        <v>9.611775999999999</v>
      </c>
      <c r="BL48" s="254">
        <f t="shared" si="5"/>
        <v>0</v>
      </c>
      <c r="BM48" s="254">
        <f t="shared" si="5"/>
        <v>0</v>
      </c>
      <c r="BN48" s="254">
        <f t="shared" si="5"/>
        <v>3.7</v>
      </c>
      <c r="BO48" s="254">
        <f t="shared" si="5"/>
        <v>0</v>
      </c>
      <c r="BP48" s="254">
        <f t="shared" si="5"/>
        <v>0</v>
      </c>
      <c r="BQ48" s="253">
        <v>0</v>
      </c>
      <c r="BR48" s="253">
        <v>0</v>
      </c>
      <c r="BS48" s="253">
        <v>0</v>
      </c>
      <c r="BT48" s="253">
        <v>0</v>
      </c>
      <c r="BU48" s="253">
        <v>0</v>
      </c>
      <c r="BV48" s="253">
        <v>0</v>
      </c>
      <c r="BW48" s="253">
        <v>0</v>
      </c>
      <c r="BX48" s="253" t="s">
        <v>586</v>
      </c>
    </row>
    <row r="49" spans="1:76" s="227" customFormat="1" ht="18.75">
      <c r="A49" s="174"/>
      <c r="B49" s="189" t="s">
        <v>658</v>
      </c>
      <c r="C49" s="228" t="s">
        <v>586</v>
      </c>
      <c r="D49" s="246">
        <f>D50</f>
        <v>13.832699999999999</v>
      </c>
      <c r="E49" s="246" t="s">
        <v>586</v>
      </c>
      <c r="F49" s="246" t="str">
        <f t="shared" ref="F49:BQ49" si="18">F50</f>
        <v>нд</v>
      </c>
      <c r="G49" s="246" t="str">
        <f t="shared" si="18"/>
        <v>нд</v>
      </c>
      <c r="H49" s="246" t="str">
        <f t="shared" si="18"/>
        <v>нд</v>
      </c>
      <c r="I49" s="246" t="str">
        <f t="shared" si="18"/>
        <v>нд</v>
      </c>
      <c r="J49" s="246">
        <f t="shared" si="18"/>
        <v>0</v>
      </c>
      <c r="K49" s="246">
        <f t="shared" si="18"/>
        <v>0</v>
      </c>
      <c r="L49" s="246">
        <f t="shared" si="18"/>
        <v>0</v>
      </c>
      <c r="M49" s="246">
        <f t="shared" si="18"/>
        <v>0</v>
      </c>
      <c r="N49" s="246">
        <f t="shared" si="18"/>
        <v>0</v>
      </c>
      <c r="O49" s="246">
        <f t="shared" si="18"/>
        <v>0</v>
      </c>
      <c r="P49" s="246">
        <f t="shared" si="18"/>
        <v>0</v>
      </c>
      <c r="Q49" s="246">
        <f t="shared" si="18"/>
        <v>0</v>
      </c>
      <c r="R49" s="246">
        <f t="shared" si="18"/>
        <v>0</v>
      </c>
      <c r="S49" s="246">
        <f t="shared" si="18"/>
        <v>0</v>
      </c>
      <c r="T49" s="246">
        <f t="shared" si="18"/>
        <v>0</v>
      </c>
      <c r="U49" s="246">
        <f t="shared" si="18"/>
        <v>3</v>
      </c>
      <c r="V49" s="246">
        <f t="shared" si="18"/>
        <v>0</v>
      </c>
      <c r="W49" s="246">
        <f t="shared" si="18"/>
        <v>0</v>
      </c>
      <c r="X49" s="246">
        <f t="shared" si="18"/>
        <v>0</v>
      </c>
      <c r="Y49" s="246">
        <f t="shared" si="18"/>
        <v>0</v>
      </c>
      <c r="Z49" s="246">
        <f t="shared" si="18"/>
        <v>1</v>
      </c>
      <c r="AA49" s="246">
        <f t="shared" si="18"/>
        <v>0</v>
      </c>
      <c r="AB49" s="246">
        <f t="shared" si="18"/>
        <v>0</v>
      </c>
      <c r="AC49" s="246">
        <f t="shared" si="18"/>
        <v>0</v>
      </c>
      <c r="AD49" s="246">
        <f t="shared" si="18"/>
        <v>0</v>
      </c>
      <c r="AE49" s="246">
        <f t="shared" si="18"/>
        <v>0</v>
      </c>
      <c r="AF49" s="246">
        <f t="shared" si="18"/>
        <v>0</v>
      </c>
      <c r="AG49" s="246">
        <f t="shared" si="18"/>
        <v>0</v>
      </c>
      <c r="AH49" s="246">
        <f t="shared" si="18"/>
        <v>0</v>
      </c>
      <c r="AI49" s="246">
        <f t="shared" si="18"/>
        <v>5.1286999999999994</v>
      </c>
      <c r="AJ49" s="246">
        <f t="shared" si="18"/>
        <v>0</v>
      </c>
      <c r="AK49" s="246">
        <f t="shared" si="18"/>
        <v>0</v>
      </c>
      <c r="AL49" s="246">
        <f t="shared" si="18"/>
        <v>2.2000000000000002</v>
      </c>
      <c r="AM49" s="246">
        <f t="shared" si="18"/>
        <v>0</v>
      </c>
      <c r="AN49" s="246">
        <f t="shared" si="18"/>
        <v>0</v>
      </c>
      <c r="AO49" s="246">
        <f t="shared" si="18"/>
        <v>0</v>
      </c>
      <c r="AP49" s="246">
        <f t="shared" si="18"/>
        <v>0</v>
      </c>
      <c r="AQ49" s="246">
        <f t="shared" si="18"/>
        <v>0</v>
      </c>
      <c r="AR49" s="246">
        <f t="shared" si="18"/>
        <v>0</v>
      </c>
      <c r="AS49" s="246">
        <f t="shared" si="18"/>
        <v>0</v>
      </c>
      <c r="AT49" s="246">
        <f t="shared" si="18"/>
        <v>0</v>
      </c>
      <c r="AU49" s="246">
        <f t="shared" si="18"/>
        <v>0</v>
      </c>
      <c r="AV49" s="246">
        <f t="shared" si="18"/>
        <v>0</v>
      </c>
      <c r="AW49" s="246">
        <f t="shared" si="18"/>
        <v>5.7039999999999997</v>
      </c>
      <c r="AX49" s="246">
        <f t="shared" si="18"/>
        <v>0</v>
      </c>
      <c r="AY49" s="246">
        <f t="shared" si="18"/>
        <v>0</v>
      </c>
      <c r="AZ49" s="246">
        <f t="shared" si="18"/>
        <v>2.4500000000000002</v>
      </c>
      <c r="BA49" s="246">
        <f t="shared" si="18"/>
        <v>0</v>
      </c>
      <c r="BB49" s="246">
        <f t="shared" si="18"/>
        <v>0</v>
      </c>
      <c r="BC49" s="246">
        <f t="shared" si="18"/>
        <v>0</v>
      </c>
      <c r="BD49" s="246">
        <f t="shared" si="18"/>
        <v>0</v>
      </c>
      <c r="BE49" s="246">
        <f t="shared" si="18"/>
        <v>0</v>
      </c>
      <c r="BF49" s="246">
        <f t="shared" si="18"/>
        <v>0</v>
      </c>
      <c r="BG49" s="246">
        <f t="shared" si="18"/>
        <v>0</v>
      </c>
      <c r="BH49" s="246">
        <f t="shared" si="18"/>
        <v>0</v>
      </c>
      <c r="BI49" s="246">
        <f t="shared" si="18"/>
        <v>0</v>
      </c>
      <c r="BJ49" s="246">
        <f t="shared" si="18"/>
        <v>0</v>
      </c>
      <c r="BK49" s="246">
        <f t="shared" si="18"/>
        <v>13.832699999999999</v>
      </c>
      <c r="BL49" s="246">
        <f t="shared" si="18"/>
        <v>0</v>
      </c>
      <c r="BM49" s="246">
        <f t="shared" si="18"/>
        <v>0</v>
      </c>
      <c r="BN49" s="246">
        <f t="shared" si="18"/>
        <v>4.6500000000000004</v>
      </c>
      <c r="BO49" s="246">
        <f t="shared" si="18"/>
        <v>0</v>
      </c>
      <c r="BP49" s="246">
        <f t="shared" si="18"/>
        <v>1</v>
      </c>
      <c r="BQ49" s="246">
        <f t="shared" si="18"/>
        <v>0</v>
      </c>
      <c r="BR49" s="246">
        <f t="shared" ref="BR49:BW49" si="19">BR50</f>
        <v>0</v>
      </c>
      <c r="BS49" s="246">
        <f t="shared" si="19"/>
        <v>0</v>
      </c>
      <c r="BT49" s="246">
        <f t="shared" si="19"/>
        <v>0</v>
      </c>
      <c r="BU49" s="246">
        <f t="shared" si="19"/>
        <v>0</v>
      </c>
      <c r="BV49" s="246">
        <f t="shared" si="19"/>
        <v>0</v>
      </c>
      <c r="BW49" s="246">
        <f t="shared" si="19"/>
        <v>0</v>
      </c>
      <c r="BX49" s="247" t="s">
        <v>586</v>
      </c>
    </row>
    <row r="50" spans="1:76" s="202" customFormat="1" ht="47.25">
      <c r="A50" s="176" t="s">
        <v>504</v>
      </c>
      <c r="B50" s="177" t="s">
        <v>681</v>
      </c>
      <c r="C50" s="201" t="s">
        <v>586</v>
      </c>
      <c r="D50" s="248">
        <f>D51+D54</f>
        <v>13.832699999999999</v>
      </c>
      <c r="E50" s="248" t="s">
        <v>586</v>
      </c>
      <c r="F50" s="248" t="s">
        <v>586</v>
      </c>
      <c r="G50" s="248" t="s">
        <v>586</v>
      </c>
      <c r="H50" s="248" t="s">
        <v>586</v>
      </c>
      <c r="I50" s="248" t="s">
        <v>586</v>
      </c>
      <c r="J50" s="248">
        <f t="shared" ref="J50:BU50" si="20">J51+J54</f>
        <v>0</v>
      </c>
      <c r="K50" s="248">
        <f t="shared" si="20"/>
        <v>0</v>
      </c>
      <c r="L50" s="248">
        <f t="shared" si="20"/>
        <v>0</v>
      </c>
      <c r="M50" s="248">
        <f t="shared" si="20"/>
        <v>0</v>
      </c>
      <c r="N50" s="248">
        <f t="shared" si="20"/>
        <v>0</v>
      </c>
      <c r="O50" s="248">
        <f t="shared" si="20"/>
        <v>0</v>
      </c>
      <c r="P50" s="248">
        <f t="shared" si="20"/>
        <v>0</v>
      </c>
      <c r="Q50" s="248">
        <f t="shared" si="20"/>
        <v>0</v>
      </c>
      <c r="R50" s="248">
        <f t="shared" si="20"/>
        <v>0</v>
      </c>
      <c r="S50" s="248">
        <f t="shared" si="20"/>
        <v>0</v>
      </c>
      <c r="T50" s="248">
        <f t="shared" si="20"/>
        <v>0</v>
      </c>
      <c r="U50" s="248">
        <f t="shared" si="20"/>
        <v>3</v>
      </c>
      <c r="V50" s="248">
        <f t="shared" si="20"/>
        <v>0</v>
      </c>
      <c r="W50" s="248">
        <f t="shared" si="20"/>
        <v>0</v>
      </c>
      <c r="X50" s="248">
        <f t="shared" si="20"/>
        <v>0</v>
      </c>
      <c r="Y50" s="248">
        <f t="shared" si="20"/>
        <v>0</v>
      </c>
      <c r="Z50" s="248">
        <f t="shared" si="20"/>
        <v>1</v>
      </c>
      <c r="AA50" s="248">
        <f t="shared" si="20"/>
        <v>0</v>
      </c>
      <c r="AB50" s="248">
        <f t="shared" si="20"/>
        <v>0</v>
      </c>
      <c r="AC50" s="248">
        <f t="shared" si="20"/>
        <v>0</v>
      </c>
      <c r="AD50" s="248">
        <f t="shared" si="20"/>
        <v>0</v>
      </c>
      <c r="AE50" s="248">
        <f t="shared" si="20"/>
        <v>0</v>
      </c>
      <c r="AF50" s="248">
        <f t="shared" si="20"/>
        <v>0</v>
      </c>
      <c r="AG50" s="248">
        <f t="shared" si="20"/>
        <v>0</v>
      </c>
      <c r="AH50" s="248">
        <f t="shared" si="20"/>
        <v>0</v>
      </c>
      <c r="AI50" s="248">
        <f t="shared" si="20"/>
        <v>5.1286999999999994</v>
      </c>
      <c r="AJ50" s="248">
        <f t="shared" si="20"/>
        <v>0</v>
      </c>
      <c r="AK50" s="248">
        <f t="shared" si="20"/>
        <v>0</v>
      </c>
      <c r="AL50" s="248">
        <f t="shared" si="20"/>
        <v>2.2000000000000002</v>
      </c>
      <c r="AM50" s="248">
        <f t="shared" si="20"/>
        <v>0</v>
      </c>
      <c r="AN50" s="248">
        <f t="shared" si="20"/>
        <v>0</v>
      </c>
      <c r="AO50" s="248">
        <f t="shared" si="20"/>
        <v>0</v>
      </c>
      <c r="AP50" s="248">
        <f t="shared" si="20"/>
        <v>0</v>
      </c>
      <c r="AQ50" s="248">
        <f t="shared" si="20"/>
        <v>0</v>
      </c>
      <c r="AR50" s="248">
        <f t="shared" si="20"/>
        <v>0</v>
      </c>
      <c r="AS50" s="248">
        <f t="shared" si="20"/>
        <v>0</v>
      </c>
      <c r="AT50" s="248">
        <f t="shared" si="20"/>
        <v>0</v>
      </c>
      <c r="AU50" s="248">
        <f t="shared" si="20"/>
        <v>0</v>
      </c>
      <c r="AV50" s="248">
        <f t="shared" si="20"/>
        <v>0</v>
      </c>
      <c r="AW50" s="248">
        <f t="shared" si="20"/>
        <v>5.7039999999999997</v>
      </c>
      <c r="AX50" s="248">
        <f t="shared" si="20"/>
        <v>0</v>
      </c>
      <c r="AY50" s="248">
        <f t="shared" si="20"/>
        <v>0</v>
      </c>
      <c r="AZ50" s="248">
        <f t="shared" si="20"/>
        <v>2.4500000000000002</v>
      </c>
      <c r="BA50" s="248">
        <f t="shared" si="20"/>
        <v>0</v>
      </c>
      <c r="BB50" s="248">
        <f t="shared" si="20"/>
        <v>0</v>
      </c>
      <c r="BC50" s="248">
        <f t="shared" si="20"/>
        <v>0</v>
      </c>
      <c r="BD50" s="248">
        <f t="shared" si="20"/>
        <v>0</v>
      </c>
      <c r="BE50" s="248">
        <f t="shared" si="20"/>
        <v>0</v>
      </c>
      <c r="BF50" s="248">
        <f t="shared" si="20"/>
        <v>0</v>
      </c>
      <c r="BG50" s="248">
        <f t="shared" si="20"/>
        <v>0</v>
      </c>
      <c r="BH50" s="248">
        <f t="shared" si="20"/>
        <v>0</v>
      </c>
      <c r="BI50" s="248">
        <f t="shared" si="20"/>
        <v>0</v>
      </c>
      <c r="BJ50" s="248">
        <f t="shared" si="20"/>
        <v>0</v>
      </c>
      <c r="BK50" s="248">
        <f t="shared" si="20"/>
        <v>13.832699999999999</v>
      </c>
      <c r="BL50" s="248">
        <f t="shared" si="20"/>
        <v>0</v>
      </c>
      <c r="BM50" s="248">
        <f t="shared" si="20"/>
        <v>0</v>
      </c>
      <c r="BN50" s="248">
        <f t="shared" si="20"/>
        <v>4.6500000000000004</v>
      </c>
      <c r="BO50" s="248">
        <f t="shared" si="20"/>
        <v>0</v>
      </c>
      <c r="BP50" s="248">
        <f t="shared" si="20"/>
        <v>1</v>
      </c>
      <c r="BQ50" s="248">
        <f t="shared" si="20"/>
        <v>0</v>
      </c>
      <c r="BR50" s="248">
        <f t="shared" si="20"/>
        <v>0</v>
      </c>
      <c r="BS50" s="248">
        <f t="shared" si="20"/>
        <v>0</v>
      </c>
      <c r="BT50" s="248">
        <f t="shared" si="20"/>
        <v>0</v>
      </c>
      <c r="BU50" s="248">
        <f t="shared" si="20"/>
        <v>0</v>
      </c>
      <c r="BV50" s="248">
        <f>BV51+BV54</f>
        <v>0</v>
      </c>
      <c r="BW50" s="248">
        <f>BW51+BW54</f>
        <v>0</v>
      </c>
      <c r="BX50" s="249" t="s">
        <v>586</v>
      </c>
    </row>
    <row r="51" spans="1:76" s="202" customFormat="1" ht="78.75">
      <c r="A51" s="176" t="s">
        <v>509</v>
      </c>
      <c r="B51" s="177" t="s">
        <v>686</v>
      </c>
      <c r="C51" s="201" t="s">
        <v>586</v>
      </c>
      <c r="D51" s="248">
        <f>D52</f>
        <v>3</v>
      </c>
      <c r="E51" s="248" t="s">
        <v>586</v>
      </c>
      <c r="F51" s="248" t="str">
        <f t="shared" ref="F51:BQ51" si="21">F52</f>
        <v>нд</v>
      </c>
      <c r="G51" s="248" t="str">
        <f t="shared" si="21"/>
        <v>нд</v>
      </c>
      <c r="H51" s="248" t="str">
        <f t="shared" si="21"/>
        <v>нд</v>
      </c>
      <c r="I51" s="248" t="str">
        <f t="shared" si="21"/>
        <v>нд</v>
      </c>
      <c r="J51" s="248">
        <f t="shared" si="21"/>
        <v>0</v>
      </c>
      <c r="K51" s="248">
        <f t="shared" si="21"/>
        <v>0</v>
      </c>
      <c r="L51" s="248">
        <f t="shared" si="21"/>
        <v>0</v>
      </c>
      <c r="M51" s="248">
        <f t="shared" si="21"/>
        <v>0</v>
      </c>
      <c r="N51" s="248">
        <f t="shared" si="21"/>
        <v>0</v>
      </c>
      <c r="O51" s="248">
        <f t="shared" si="21"/>
        <v>0</v>
      </c>
      <c r="P51" s="248">
        <f t="shared" si="21"/>
        <v>0</v>
      </c>
      <c r="Q51" s="248">
        <f t="shared" si="21"/>
        <v>0</v>
      </c>
      <c r="R51" s="248">
        <f t="shared" si="21"/>
        <v>0</v>
      </c>
      <c r="S51" s="248">
        <f t="shared" si="21"/>
        <v>0</v>
      </c>
      <c r="T51" s="248">
        <f t="shared" si="21"/>
        <v>0</v>
      </c>
      <c r="U51" s="248">
        <f t="shared" si="21"/>
        <v>3</v>
      </c>
      <c r="V51" s="248">
        <f t="shared" si="21"/>
        <v>0</v>
      </c>
      <c r="W51" s="248">
        <f t="shared" si="21"/>
        <v>0</v>
      </c>
      <c r="X51" s="248">
        <f t="shared" si="21"/>
        <v>0</v>
      </c>
      <c r="Y51" s="248">
        <f t="shared" si="21"/>
        <v>0</v>
      </c>
      <c r="Z51" s="248">
        <f t="shared" si="21"/>
        <v>1</v>
      </c>
      <c r="AA51" s="248">
        <f t="shared" si="21"/>
        <v>0</v>
      </c>
      <c r="AB51" s="248">
        <f t="shared" si="21"/>
        <v>0</v>
      </c>
      <c r="AC51" s="248">
        <f t="shared" si="21"/>
        <v>0</v>
      </c>
      <c r="AD51" s="248">
        <f t="shared" si="21"/>
        <v>0</v>
      </c>
      <c r="AE51" s="248">
        <f t="shared" si="21"/>
        <v>0</v>
      </c>
      <c r="AF51" s="248">
        <f t="shared" si="21"/>
        <v>0</v>
      </c>
      <c r="AG51" s="248">
        <f t="shared" si="21"/>
        <v>0</v>
      </c>
      <c r="AH51" s="248">
        <f t="shared" si="21"/>
        <v>0</v>
      </c>
      <c r="AI51" s="248">
        <f t="shared" si="21"/>
        <v>0</v>
      </c>
      <c r="AJ51" s="248">
        <f t="shared" si="21"/>
        <v>0</v>
      </c>
      <c r="AK51" s="248">
        <f t="shared" si="21"/>
        <v>0</v>
      </c>
      <c r="AL51" s="248">
        <f t="shared" si="21"/>
        <v>0</v>
      </c>
      <c r="AM51" s="248">
        <f t="shared" si="21"/>
        <v>0</v>
      </c>
      <c r="AN51" s="248">
        <f t="shared" si="21"/>
        <v>0</v>
      </c>
      <c r="AO51" s="248">
        <f t="shared" si="21"/>
        <v>0</v>
      </c>
      <c r="AP51" s="248">
        <f t="shared" si="21"/>
        <v>0</v>
      </c>
      <c r="AQ51" s="248">
        <f t="shared" si="21"/>
        <v>0</v>
      </c>
      <c r="AR51" s="248">
        <f t="shared" si="21"/>
        <v>0</v>
      </c>
      <c r="AS51" s="248">
        <f t="shared" si="21"/>
        <v>0</v>
      </c>
      <c r="AT51" s="248">
        <f t="shared" si="21"/>
        <v>0</v>
      </c>
      <c r="AU51" s="248">
        <f t="shared" si="21"/>
        <v>0</v>
      </c>
      <c r="AV51" s="248">
        <f t="shared" si="21"/>
        <v>0</v>
      </c>
      <c r="AW51" s="248">
        <f t="shared" si="21"/>
        <v>0</v>
      </c>
      <c r="AX51" s="248">
        <f t="shared" si="21"/>
        <v>0</v>
      </c>
      <c r="AY51" s="248">
        <f t="shared" si="21"/>
        <v>0</v>
      </c>
      <c r="AZ51" s="248">
        <f t="shared" si="21"/>
        <v>0</v>
      </c>
      <c r="BA51" s="248">
        <f t="shared" si="21"/>
        <v>0</v>
      </c>
      <c r="BB51" s="248">
        <f t="shared" si="21"/>
        <v>0</v>
      </c>
      <c r="BC51" s="248">
        <f t="shared" si="21"/>
        <v>0</v>
      </c>
      <c r="BD51" s="248">
        <f t="shared" si="21"/>
        <v>0</v>
      </c>
      <c r="BE51" s="248">
        <f t="shared" si="21"/>
        <v>0</v>
      </c>
      <c r="BF51" s="248">
        <f t="shared" si="21"/>
        <v>0</v>
      </c>
      <c r="BG51" s="248">
        <f t="shared" si="21"/>
        <v>0</v>
      </c>
      <c r="BH51" s="248">
        <f t="shared" si="21"/>
        <v>0</v>
      </c>
      <c r="BI51" s="248">
        <f t="shared" si="21"/>
        <v>0</v>
      </c>
      <c r="BJ51" s="248">
        <f t="shared" si="21"/>
        <v>0</v>
      </c>
      <c r="BK51" s="248">
        <f t="shared" si="21"/>
        <v>3</v>
      </c>
      <c r="BL51" s="248">
        <f t="shared" si="21"/>
        <v>0</v>
      </c>
      <c r="BM51" s="248">
        <f t="shared" si="21"/>
        <v>0</v>
      </c>
      <c r="BN51" s="248">
        <f t="shared" si="21"/>
        <v>0</v>
      </c>
      <c r="BO51" s="248">
        <f t="shared" si="21"/>
        <v>0</v>
      </c>
      <c r="BP51" s="248">
        <f t="shared" si="21"/>
        <v>1</v>
      </c>
      <c r="BQ51" s="248">
        <f t="shared" si="21"/>
        <v>0</v>
      </c>
      <c r="BR51" s="248">
        <f t="shared" ref="BR51:BW51" si="22">BR52</f>
        <v>0</v>
      </c>
      <c r="BS51" s="248">
        <f t="shared" si="22"/>
        <v>0</v>
      </c>
      <c r="BT51" s="248">
        <f t="shared" si="22"/>
        <v>0</v>
      </c>
      <c r="BU51" s="248">
        <f t="shared" si="22"/>
        <v>0</v>
      </c>
      <c r="BV51" s="248">
        <f t="shared" si="22"/>
        <v>0</v>
      </c>
      <c r="BW51" s="248">
        <f t="shared" si="22"/>
        <v>0</v>
      </c>
      <c r="BX51" s="249" t="s">
        <v>586</v>
      </c>
    </row>
    <row r="52" spans="1:76" s="202" customFormat="1" ht="78.75">
      <c r="A52" s="176" t="s">
        <v>557</v>
      </c>
      <c r="B52" s="177" t="s">
        <v>687</v>
      </c>
      <c r="C52" s="201" t="s">
        <v>586</v>
      </c>
      <c r="D52" s="248">
        <f>SUM(D53)</f>
        <v>3</v>
      </c>
      <c r="E52" s="248" t="s">
        <v>586</v>
      </c>
      <c r="F52" s="248" t="s">
        <v>586</v>
      </c>
      <c r="G52" s="248" t="s">
        <v>586</v>
      </c>
      <c r="H52" s="248" t="s">
        <v>586</v>
      </c>
      <c r="I52" s="248" t="s">
        <v>586</v>
      </c>
      <c r="J52" s="248">
        <f t="shared" ref="J52:BU52" si="23">SUM(J53)</f>
        <v>0</v>
      </c>
      <c r="K52" s="248">
        <f t="shared" si="23"/>
        <v>0</v>
      </c>
      <c r="L52" s="248">
        <f t="shared" si="23"/>
        <v>0</v>
      </c>
      <c r="M52" s="248">
        <f t="shared" si="23"/>
        <v>0</v>
      </c>
      <c r="N52" s="248">
        <f t="shared" si="23"/>
        <v>0</v>
      </c>
      <c r="O52" s="248">
        <f t="shared" si="23"/>
        <v>0</v>
      </c>
      <c r="P52" s="248">
        <f t="shared" si="23"/>
        <v>0</v>
      </c>
      <c r="Q52" s="248">
        <f t="shared" si="23"/>
        <v>0</v>
      </c>
      <c r="R52" s="248">
        <f t="shared" si="23"/>
        <v>0</v>
      </c>
      <c r="S52" s="248">
        <f t="shared" si="23"/>
        <v>0</v>
      </c>
      <c r="T52" s="248">
        <f t="shared" si="23"/>
        <v>0</v>
      </c>
      <c r="U52" s="248">
        <f t="shared" si="23"/>
        <v>3</v>
      </c>
      <c r="V52" s="248">
        <f t="shared" si="23"/>
        <v>0</v>
      </c>
      <c r="W52" s="248">
        <f t="shared" si="23"/>
        <v>0</v>
      </c>
      <c r="X52" s="248">
        <f t="shared" si="23"/>
        <v>0</v>
      </c>
      <c r="Y52" s="248">
        <f t="shared" si="23"/>
        <v>0</v>
      </c>
      <c r="Z52" s="248">
        <f t="shared" si="23"/>
        <v>1</v>
      </c>
      <c r="AA52" s="248">
        <f t="shared" si="23"/>
        <v>0</v>
      </c>
      <c r="AB52" s="248">
        <f t="shared" si="23"/>
        <v>0</v>
      </c>
      <c r="AC52" s="248">
        <f t="shared" si="23"/>
        <v>0</v>
      </c>
      <c r="AD52" s="248">
        <f t="shared" si="23"/>
        <v>0</v>
      </c>
      <c r="AE52" s="248">
        <f t="shared" si="23"/>
        <v>0</v>
      </c>
      <c r="AF52" s="248">
        <f t="shared" si="23"/>
        <v>0</v>
      </c>
      <c r="AG52" s="248">
        <f t="shared" si="23"/>
        <v>0</v>
      </c>
      <c r="AH52" s="248">
        <f t="shared" si="23"/>
        <v>0</v>
      </c>
      <c r="AI52" s="248">
        <f t="shared" si="23"/>
        <v>0</v>
      </c>
      <c r="AJ52" s="248">
        <f t="shared" si="23"/>
        <v>0</v>
      </c>
      <c r="AK52" s="248">
        <f t="shared" si="23"/>
        <v>0</v>
      </c>
      <c r="AL52" s="248">
        <f t="shared" si="23"/>
        <v>0</v>
      </c>
      <c r="AM52" s="248">
        <f t="shared" si="23"/>
        <v>0</v>
      </c>
      <c r="AN52" s="248">
        <f t="shared" si="23"/>
        <v>0</v>
      </c>
      <c r="AO52" s="248">
        <f t="shared" si="23"/>
        <v>0</v>
      </c>
      <c r="AP52" s="248">
        <f t="shared" si="23"/>
        <v>0</v>
      </c>
      <c r="AQ52" s="248">
        <f t="shared" si="23"/>
        <v>0</v>
      </c>
      <c r="AR52" s="248">
        <f t="shared" si="23"/>
        <v>0</v>
      </c>
      <c r="AS52" s="248">
        <f t="shared" si="23"/>
        <v>0</v>
      </c>
      <c r="AT52" s="248">
        <f t="shared" si="23"/>
        <v>0</v>
      </c>
      <c r="AU52" s="248">
        <f t="shared" si="23"/>
        <v>0</v>
      </c>
      <c r="AV52" s="248">
        <f t="shared" si="23"/>
        <v>0</v>
      </c>
      <c r="AW52" s="248">
        <f t="shared" si="23"/>
        <v>0</v>
      </c>
      <c r="AX52" s="248">
        <f t="shared" si="23"/>
        <v>0</v>
      </c>
      <c r="AY52" s="248">
        <f t="shared" si="23"/>
        <v>0</v>
      </c>
      <c r="AZ52" s="248">
        <f t="shared" si="23"/>
        <v>0</v>
      </c>
      <c r="BA52" s="248">
        <f t="shared" si="23"/>
        <v>0</v>
      </c>
      <c r="BB52" s="248">
        <f t="shared" si="23"/>
        <v>0</v>
      </c>
      <c r="BC52" s="248">
        <f t="shared" si="23"/>
        <v>0</v>
      </c>
      <c r="BD52" s="248">
        <f t="shared" si="23"/>
        <v>0</v>
      </c>
      <c r="BE52" s="248">
        <f t="shared" si="23"/>
        <v>0</v>
      </c>
      <c r="BF52" s="248">
        <f t="shared" si="23"/>
        <v>0</v>
      </c>
      <c r="BG52" s="248">
        <f t="shared" si="23"/>
        <v>0</v>
      </c>
      <c r="BH52" s="248">
        <f t="shared" si="23"/>
        <v>0</v>
      </c>
      <c r="BI52" s="248">
        <f t="shared" si="23"/>
        <v>0</v>
      </c>
      <c r="BJ52" s="248">
        <f t="shared" si="23"/>
        <v>0</v>
      </c>
      <c r="BK52" s="248">
        <f t="shared" si="23"/>
        <v>3</v>
      </c>
      <c r="BL52" s="248">
        <f t="shared" si="23"/>
        <v>0</v>
      </c>
      <c r="BM52" s="248">
        <f t="shared" si="23"/>
        <v>0</v>
      </c>
      <c r="BN52" s="248">
        <f t="shared" si="23"/>
        <v>0</v>
      </c>
      <c r="BO52" s="248">
        <f t="shared" si="23"/>
        <v>0</v>
      </c>
      <c r="BP52" s="248">
        <f t="shared" si="23"/>
        <v>1</v>
      </c>
      <c r="BQ52" s="248">
        <f t="shared" si="23"/>
        <v>0</v>
      </c>
      <c r="BR52" s="248">
        <f t="shared" si="23"/>
        <v>0</v>
      </c>
      <c r="BS52" s="248">
        <f t="shared" si="23"/>
        <v>0</v>
      </c>
      <c r="BT52" s="248">
        <f t="shared" si="23"/>
        <v>0</v>
      </c>
      <c r="BU52" s="248">
        <f t="shared" si="23"/>
        <v>0</v>
      </c>
      <c r="BV52" s="248">
        <f>SUM(BV53)</f>
        <v>0</v>
      </c>
      <c r="BW52" s="248">
        <f>SUM(BW53)</f>
        <v>0</v>
      </c>
      <c r="BX52" s="249" t="s">
        <v>586</v>
      </c>
    </row>
    <row r="53" spans="1:76" ht="63">
      <c r="A53" s="190" t="s">
        <v>777</v>
      </c>
      <c r="B53" s="182" t="s">
        <v>720</v>
      </c>
      <c r="C53" s="217" t="s">
        <v>784</v>
      </c>
      <c r="D53" s="250">
        <f>BK53</f>
        <v>3</v>
      </c>
      <c r="E53" s="252" t="s">
        <v>586</v>
      </c>
      <c r="F53" s="252">
        <v>0</v>
      </c>
      <c r="G53" s="252">
        <v>0</v>
      </c>
      <c r="H53" s="252">
        <v>0</v>
      </c>
      <c r="I53" s="252">
        <v>0</v>
      </c>
      <c r="J53" s="252">
        <v>0</v>
      </c>
      <c r="K53" s="252">
        <v>0</v>
      </c>
      <c r="L53" s="252">
        <v>0</v>
      </c>
      <c r="M53" s="253">
        <v>0</v>
      </c>
      <c r="N53" s="253">
        <v>0</v>
      </c>
      <c r="O53" s="253">
        <v>0</v>
      </c>
      <c r="P53" s="253">
        <v>0</v>
      </c>
      <c r="Q53" s="253">
        <v>0</v>
      </c>
      <c r="R53" s="253">
        <v>0</v>
      </c>
      <c r="S53" s="253">
        <v>0</v>
      </c>
      <c r="T53" s="253"/>
      <c r="U53" s="253">
        <v>3</v>
      </c>
      <c r="V53" s="253"/>
      <c r="W53" s="253"/>
      <c r="X53" s="253"/>
      <c r="Y53" s="253"/>
      <c r="Z53" s="253">
        <v>1</v>
      </c>
      <c r="AA53" s="253">
        <v>0</v>
      </c>
      <c r="AB53" s="253">
        <v>0</v>
      </c>
      <c r="AC53" s="253">
        <v>0</v>
      </c>
      <c r="AD53" s="253">
        <v>0</v>
      </c>
      <c r="AE53" s="253">
        <v>0</v>
      </c>
      <c r="AF53" s="253">
        <v>0</v>
      </c>
      <c r="AG53" s="253">
        <v>0</v>
      </c>
      <c r="AH53" s="253"/>
      <c r="AI53" s="253"/>
      <c r="AJ53" s="253"/>
      <c r="AK53" s="253"/>
      <c r="AL53" s="253"/>
      <c r="AM53" s="253"/>
      <c r="AN53" s="253"/>
      <c r="AO53" s="253">
        <v>0</v>
      </c>
      <c r="AP53" s="253">
        <v>0</v>
      </c>
      <c r="AQ53" s="253">
        <v>0</v>
      </c>
      <c r="AR53" s="253">
        <v>0</v>
      </c>
      <c r="AS53" s="252">
        <v>0</v>
      </c>
      <c r="AT53" s="253">
        <v>0</v>
      </c>
      <c r="AU53" s="253">
        <v>0</v>
      </c>
      <c r="AV53" s="253"/>
      <c r="AW53" s="253"/>
      <c r="AX53" s="253"/>
      <c r="AY53" s="253"/>
      <c r="AZ53" s="253"/>
      <c r="BA53" s="253"/>
      <c r="BB53" s="253"/>
      <c r="BC53" s="253">
        <v>0</v>
      </c>
      <c r="BD53" s="253">
        <v>0</v>
      </c>
      <c r="BE53" s="253">
        <v>0</v>
      </c>
      <c r="BF53" s="253">
        <v>0</v>
      </c>
      <c r="BG53" s="253">
        <v>0</v>
      </c>
      <c r="BH53" s="253">
        <v>0</v>
      </c>
      <c r="BI53" s="253">
        <v>0</v>
      </c>
      <c r="BJ53" s="254">
        <f t="shared" si="5"/>
        <v>0</v>
      </c>
      <c r="BK53" s="254">
        <f t="shared" si="5"/>
        <v>3</v>
      </c>
      <c r="BL53" s="254">
        <f t="shared" si="5"/>
        <v>0</v>
      </c>
      <c r="BM53" s="254">
        <f t="shared" si="5"/>
        <v>0</v>
      </c>
      <c r="BN53" s="254">
        <f t="shared" si="5"/>
        <v>0</v>
      </c>
      <c r="BO53" s="254">
        <f t="shared" si="5"/>
        <v>0</v>
      </c>
      <c r="BP53" s="254">
        <f t="shared" si="5"/>
        <v>1</v>
      </c>
      <c r="BQ53" s="253">
        <v>0</v>
      </c>
      <c r="BR53" s="253">
        <v>0</v>
      </c>
      <c r="BS53" s="253">
        <v>0</v>
      </c>
      <c r="BT53" s="253">
        <v>0</v>
      </c>
      <c r="BU53" s="253">
        <v>0</v>
      </c>
      <c r="BV53" s="253">
        <v>0</v>
      </c>
      <c r="BW53" s="253">
        <v>0</v>
      </c>
      <c r="BX53" s="253" t="s">
        <v>586</v>
      </c>
    </row>
    <row r="54" spans="1:76" s="202" customFormat="1" ht="63">
      <c r="A54" s="176" t="s">
        <v>510</v>
      </c>
      <c r="B54" s="177" t="s">
        <v>682</v>
      </c>
      <c r="C54" s="201" t="s">
        <v>586</v>
      </c>
      <c r="D54" s="248">
        <f>D55</f>
        <v>10.832699999999999</v>
      </c>
      <c r="E54" s="248" t="s">
        <v>586</v>
      </c>
      <c r="F54" s="248" t="str">
        <f t="shared" ref="F54:BQ54" si="24">F55</f>
        <v>нд</v>
      </c>
      <c r="G54" s="248" t="str">
        <f t="shared" si="24"/>
        <v>нд</v>
      </c>
      <c r="H54" s="248" t="str">
        <f t="shared" si="24"/>
        <v>нд</v>
      </c>
      <c r="I54" s="248" t="str">
        <f t="shared" si="24"/>
        <v>нд</v>
      </c>
      <c r="J54" s="248">
        <f t="shared" si="24"/>
        <v>0</v>
      </c>
      <c r="K54" s="248">
        <f t="shared" si="24"/>
        <v>0</v>
      </c>
      <c r="L54" s="248">
        <f t="shared" si="24"/>
        <v>0</v>
      </c>
      <c r="M54" s="248">
        <f t="shared" si="24"/>
        <v>0</v>
      </c>
      <c r="N54" s="248">
        <f t="shared" si="24"/>
        <v>0</v>
      </c>
      <c r="O54" s="248">
        <f t="shared" si="24"/>
        <v>0</v>
      </c>
      <c r="P54" s="248">
        <f t="shared" si="24"/>
        <v>0</v>
      </c>
      <c r="Q54" s="248">
        <f t="shared" si="24"/>
        <v>0</v>
      </c>
      <c r="R54" s="248">
        <f t="shared" si="24"/>
        <v>0</v>
      </c>
      <c r="S54" s="248">
        <f t="shared" si="24"/>
        <v>0</v>
      </c>
      <c r="T54" s="248">
        <f t="shared" si="24"/>
        <v>0</v>
      </c>
      <c r="U54" s="248">
        <f t="shared" si="24"/>
        <v>0</v>
      </c>
      <c r="V54" s="248">
        <f t="shared" si="24"/>
        <v>0</v>
      </c>
      <c r="W54" s="248">
        <f t="shared" si="24"/>
        <v>0</v>
      </c>
      <c r="X54" s="248">
        <f t="shared" si="24"/>
        <v>0</v>
      </c>
      <c r="Y54" s="248">
        <f t="shared" si="24"/>
        <v>0</v>
      </c>
      <c r="Z54" s="248">
        <f t="shared" si="24"/>
        <v>0</v>
      </c>
      <c r="AA54" s="248">
        <f t="shared" si="24"/>
        <v>0</v>
      </c>
      <c r="AB54" s="248">
        <f t="shared" si="24"/>
        <v>0</v>
      </c>
      <c r="AC54" s="248">
        <f t="shared" si="24"/>
        <v>0</v>
      </c>
      <c r="AD54" s="248">
        <f t="shared" si="24"/>
        <v>0</v>
      </c>
      <c r="AE54" s="248">
        <f t="shared" si="24"/>
        <v>0</v>
      </c>
      <c r="AF54" s="248">
        <f t="shared" si="24"/>
        <v>0</v>
      </c>
      <c r="AG54" s="248">
        <f t="shared" si="24"/>
        <v>0</v>
      </c>
      <c r="AH54" s="248">
        <f t="shared" si="24"/>
        <v>0</v>
      </c>
      <c r="AI54" s="248">
        <f t="shared" si="24"/>
        <v>5.1286999999999994</v>
      </c>
      <c r="AJ54" s="248">
        <f t="shared" si="24"/>
        <v>0</v>
      </c>
      <c r="AK54" s="248">
        <f t="shared" si="24"/>
        <v>0</v>
      </c>
      <c r="AL54" s="248">
        <f t="shared" si="24"/>
        <v>2.2000000000000002</v>
      </c>
      <c r="AM54" s="248">
        <f t="shared" si="24"/>
        <v>0</v>
      </c>
      <c r="AN54" s="248">
        <f t="shared" si="24"/>
        <v>0</v>
      </c>
      <c r="AO54" s="248">
        <f t="shared" si="24"/>
        <v>0</v>
      </c>
      <c r="AP54" s="248">
        <f t="shared" si="24"/>
        <v>0</v>
      </c>
      <c r="AQ54" s="248">
        <f t="shared" si="24"/>
        <v>0</v>
      </c>
      <c r="AR54" s="248">
        <f t="shared" si="24"/>
        <v>0</v>
      </c>
      <c r="AS54" s="248">
        <f t="shared" si="24"/>
        <v>0</v>
      </c>
      <c r="AT54" s="248">
        <f t="shared" si="24"/>
        <v>0</v>
      </c>
      <c r="AU54" s="248">
        <f t="shared" si="24"/>
        <v>0</v>
      </c>
      <c r="AV54" s="248">
        <f t="shared" si="24"/>
        <v>0</v>
      </c>
      <c r="AW54" s="248">
        <f t="shared" si="24"/>
        <v>5.7039999999999997</v>
      </c>
      <c r="AX54" s="248">
        <f t="shared" si="24"/>
        <v>0</v>
      </c>
      <c r="AY54" s="248">
        <f t="shared" si="24"/>
        <v>0</v>
      </c>
      <c r="AZ54" s="248">
        <f t="shared" si="24"/>
        <v>2.4500000000000002</v>
      </c>
      <c r="BA54" s="248">
        <f t="shared" si="24"/>
        <v>0</v>
      </c>
      <c r="BB54" s="248">
        <f t="shared" si="24"/>
        <v>0</v>
      </c>
      <c r="BC54" s="248">
        <f t="shared" si="24"/>
        <v>0</v>
      </c>
      <c r="BD54" s="248">
        <f t="shared" si="24"/>
        <v>0</v>
      </c>
      <c r="BE54" s="248">
        <f t="shared" si="24"/>
        <v>0</v>
      </c>
      <c r="BF54" s="248">
        <f t="shared" si="24"/>
        <v>0</v>
      </c>
      <c r="BG54" s="248">
        <f t="shared" si="24"/>
        <v>0</v>
      </c>
      <c r="BH54" s="248">
        <f t="shared" si="24"/>
        <v>0</v>
      </c>
      <c r="BI54" s="248">
        <f t="shared" si="24"/>
        <v>0</v>
      </c>
      <c r="BJ54" s="248">
        <f t="shared" si="24"/>
        <v>0</v>
      </c>
      <c r="BK54" s="248">
        <f t="shared" si="24"/>
        <v>10.832699999999999</v>
      </c>
      <c r="BL54" s="248">
        <f t="shared" si="24"/>
        <v>0</v>
      </c>
      <c r="BM54" s="248">
        <f t="shared" si="24"/>
        <v>0</v>
      </c>
      <c r="BN54" s="248">
        <f t="shared" si="24"/>
        <v>4.6500000000000004</v>
      </c>
      <c r="BO54" s="248">
        <f t="shared" si="24"/>
        <v>0</v>
      </c>
      <c r="BP54" s="248">
        <f t="shared" si="24"/>
        <v>0</v>
      </c>
      <c r="BQ54" s="248">
        <f t="shared" si="24"/>
        <v>0</v>
      </c>
      <c r="BR54" s="248">
        <f t="shared" ref="BR54:BW54" si="25">BR55</f>
        <v>0</v>
      </c>
      <c r="BS54" s="248">
        <f t="shared" si="25"/>
        <v>0</v>
      </c>
      <c r="BT54" s="248">
        <f t="shared" si="25"/>
        <v>0</v>
      </c>
      <c r="BU54" s="248">
        <f t="shared" si="25"/>
        <v>0</v>
      </c>
      <c r="BV54" s="248">
        <f t="shared" si="25"/>
        <v>0</v>
      </c>
      <c r="BW54" s="248">
        <f t="shared" si="25"/>
        <v>0</v>
      </c>
      <c r="BX54" s="249" t="s">
        <v>586</v>
      </c>
    </row>
    <row r="55" spans="1:76" s="202" customFormat="1" ht="47.25">
      <c r="A55" s="176" t="s">
        <v>560</v>
      </c>
      <c r="B55" s="177" t="s">
        <v>683</v>
      </c>
      <c r="C55" s="201" t="s">
        <v>586</v>
      </c>
      <c r="D55" s="248">
        <f>SUM(D56:D59)</f>
        <v>10.832699999999999</v>
      </c>
      <c r="E55" s="248" t="s">
        <v>586</v>
      </c>
      <c r="F55" s="248" t="s">
        <v>586</v>
      </c>
      <c r="G55" s="248" t="s">
        <v>586</v>
      </c>
      <c r="H55" s="248" t="s">
        <v>586</v>
      </c>
      <c r="I55" s="248" t="s">
        <v>586</v>
      </c>
      <c r="J55" s="248">
        <f t="shared" ref="J55:BU55" si="26">SUM(J56:J59)</f>
        <v>0</v>
      </c>
      <c r="K55" s="248">
        <f t="shared" si="26"/>
        <v>0</v>
      </c>
      <c r="L55" s="248">
        <f t="shared" si="26"/>
        <v>0</v>
      </c>
      <c r="M55" s="248">
        <f t="shared" si="26"/>
        <v>0</v>
      </c>
      <c r="N55" s="248">
        <f t="shared" si="26"/>
        <v>0</v>
      </c>
      <c r="O55" s="248">
        <f t="shared" si="26"/>
        <v>0</v>
      </c>
      <c r="P55" s="248">
        <f t="shared" si="26"/>
        <v>0</v>
      </c>
      <c r="Q55" s="248">
        <f t="shared" si="26"/>
        <v>0</v>
      </c>
      <c r="R55" s="248">
        <f t="shared" si="26"/>
        <v>0</v>
      </c>
      <c r="S55" s="248">
        <f t="shared" si="26"/>
        <v>0</v>
      </c>
      <c r="T55" s="248">
        <f t="shared" si="26"/>
        <v>0</v>
      </c>
      <c r="U55" s="248">
        <f t="shared" si="26"/>
        <v>0</v>
      </c>
      <c r="V55" s="248">
        <f t="shared" si="26"/>
        <v>0</v>
      </c>
      <c r="W55" s="248">
        <f t="shared" si="26"/>
        <v>0</v>
      </c>
      <c r="X55" s="248">
        <f t="shared" si="26"/>
        <v>0</v>
      </c>
      <c r="Y55" s="248">
        <f t="shared" si="26"/>
        <v>0</v>
      </c>
      <c r="Z55" s="248">
        <f t="shared" si="26"/>
        <v>0</v>
      </c>
      <c r="AA55" s="248">
        <f t="shared" si="26"/>
        <v>0</v>
      </c>
      <c r="AB55" s="248">
        <f t="shared" si="26"/>
        <v>0</v>
      </c>
      <c r="AC55" s="248">
        <f t="shared" si="26"/>
        <v>0</v>
      </c>
      <c r="AD55" s="248">
        <f t="shared" si="26"/>
        <v>0</v>
      </c>
      <c r="AE55" s="248">
        <f t="shared" si="26"/>
        <v>0</v>
      </c>
      <c r="AF55" s="248">
        <f t="shared" si="26"/>
        <v>0</v>
      </c>
      <c r="AG55" s="248">
        <f t="shared" si="26"/>
        <v>0</v>
      </c>
      <c r="AH55" s="248">
        <f t="shared" si="26"/>
        <v>0</v>
      </c>
      <c r="AI55" s="248">
        <f t="shared" si="26"/>
        <v>5.1286999999999994</v>
      </c>
      <c r="AJ55" s="248">
        <f t="shared" si="26"/>
        <v>0</v>
      </c>
      <c r="AK55" s="248">
        <f t="shared" si="26"/>
        <v>0</v>
      </c>
      <c r="AL55" s="248">
        <f t="shared" si="26"/>
        <v>2.2000000000000002</v>
      </c>
      <c r="AM55" s="248">
        <f t="shared" si="26"/>
        <v>0</v>
      </c>
      <c r="AN55" s="248">
        <f t="shared" si="26"/>
        <v>0</v>
      </c>
      <c r="AO55" s="248">
        <f t="shared" si="26"/>
        <v>0</v>
      </c>
      <c r="AP55" s="248">
        <f t="shared" si="26"/>
        <v>0</v>
      </c>
      <c r="AQ55" s="248">
        <f t="shared" si="26"/>
        <v>0</v>
      </c>
      <c r="AR55" s="248">
        <f t="shared" si="26"/>
        <v>0</v>
      </c>
      <c r="AS55" s="248">
        <f t="shared" si="26"/>
        <v>0</v>
      </c>
      <c r="AT55" s="248">
        <f t="shared" si="26"/>
        <v>0</v>
      </c>
      <c r="AU55" s="248">
        <f t="shared" si="26"/>
        <v>0</v>
      </c>
      <c r="AV55" s="248">
        <f t="shared" si="26"/>
        <v>0</v>
      </c>
      <c r="AW55" s="248">
        <f t="shared" si="26"/>
        <v>5.7039999999999997</v>
      </c>
      <c r="AX55" s="248">
        <f t="shared" si="26"/>
        <v>0</v>
      </c>
      <c r="AY55" s="248">
        <f t="shared" si="26"/>
        <v>0</v>
      </c>
      <c r="AZ55" s="248">
        <f t="shared" si="26"/>
        <v>2.4500000000000002</v>
      </c>
      <c r="BA55" s="248">
        <f t="shared" si="26"/>
        <v>0</v>
      </c>
      <c r="BB55" s="248">
        <f t="shared" si="26"/>
        <v>0</v>
      </c>
      <c r="BC55" s="248">
        <f t="shared" si="26"/>
        <v>0</v>
      </c>
      <c r="BD55" s="248">
        <f t="shared" si="26"/>
        <v>0</v>
      </c>
      <c r="BE55" s="248">
        <f t="shared" si="26"/>
        <v>0</v>
      </c>
      <c r="BF55" s="248">
        <f t="shared" si="26"/>
        <v>0</v>
      </c>
      <c r="BG55" s="248">
        <f t="shared" si="26"/>
        <v>0</v>
      </c>
      <c r="BH55" s="248">
        <f t="shared" si="26"/>
        <v>0</v>
      </c>
      <c r="BI55" s="248">
        <f t="shared" si="26"/>
        <v>0</v>
      </c>
      <c r="BJ55" s="248">
        <f t="shared" si="26"/>
        <v>0</v>
      </c>
      <c r="BK55" s="248">
        <f t="shared" si="26"/>
        <v>10.832699999999999</v>
      </c>
      <c r="BL55" s="248">
        <f t="shared" si="26"/>
        <v>0</v>
      </c>
      <c r="BM55" s="248">
        <f t="shared" si="26"/>
        <v>0</v>
      </c>
      <c r="BN55" s="248">
        <f t="shared" si="26"/>
        <v>4.6500000000000004</v>
      </c>
      <c r="BO55" s="248">
        <f t="shared" si="26"/>
        <v>0</v>
      </c>
      <c r="BP55" s="248">
        <f t="shared" si="26"/>
        <v>0</v>
      </c>
      <c r="BQ55" s="248">
        <f t="shared" si="26"/>
        <v>0</v>
      </c>
      <c r="BR55" s="248">
        <f t="shared" si="26"/>
        <v>0</v>
      </c>
      <c r="BS55" s="248">
        <f t="shared" si="26"/>
        <v>0</v>
      </c>
      <c r="BT55" s="248">
        <f t="shared" si="26"/>
        <v>0</v>
      </c>
      <c r="BU55" s="248">
        <f t="shared" si="26"/>
        <v>0</v>
      </c>
      <c r="BV55" s="248">
        <f>SUM(BV56:BV59)</f>
        <v>0</v>
      </c>
      <c r="BW55" s="248">
        <f>SUM(BW56:BW59)</f>
        <v>0</v>
      </c>
      <c r="BX55" s="249" t="s">
        <v>586</v>
      </c>
    </row>
    <row r="56" spans="1:76" ht="47.25">
      <c r="A56" s="29" t="s">
        <v>753</v>
      </c>
      <c r="B56" s="185" t="s">
        <v>703</v>
      </c>
      <c r="C56" s="217" t="s">
        <v>785</v>
      </c>
      <c r="D56" s="250">
        <v>3.3349999999999995</v>
      </c>
      <c r="E56" s="252" t="s">
        <v>586</v>
      </c>
      <c r="F56" s="252">
        <v>0</v>
      </c>
      <c r="G56" s="252">
        <v>0</v>
      </c>
      <c r="H56" s="252">
        <v>0</v>
      </c>
      <c r="I56" s="252">
        <v>0</v>
      </c>
      <c r="J56" s="252">
        <v>0</v>
      </c>
      <c r="K56" s="252">
        <v>0</v>
      </c>
      <c r="L56" s="252">
        <v>0</v>
      </c>
      <c r="M56" s="253">
        <v>0</v>
      </c>
      <c r="N56" s="253">
        <v>0</v>
      </c>
      <c r="O56" s="253">
        <v>0</v>
      </c>
      <c r="P56" s="253">
        <v>0</v>
      </c>
      <c r="Q56" s="253">
        <v>0</v>
      </c>
      <c r="R56" s="253">
        <v>0</v>
      </c>
      <c r="S56" s="253">
        <v>0</v>
      </c>
      <c r="T56" s="253"/>
      <c r="U56" s="253"/>
      <c r="V56" s="253"/>
      <c r="W56" s="253"/>
      <c r="X56" s="253"/>
      <c r="Y56" s="253"/>
      <c r="Z56" s="253"/>
      <c r="AA56" s="253">
        <v>0</v>
      </c>
      <c r="AB56" s="253">
        <v>0</v>
      </c>
      <c r="AC56" s="253">
        <v>0</v>
      </c>
      <c r="AD56" s="253">
        <v>0</v>
      </c>
      <c r="AE56" s="253">
        <v>0</v>
      </c>
      <c r="AF56" s="253">
        <v>0</v>
      </c>
      <c r="AG56" s="253">
        <v>0</v>
      </c>
      <c r="AH56" s="253"/>
      <c r="AI56" s="253">
        <v>3.3349999999999995</v>
      </c>
      <c r="AJ56" s="253"/>
      <c r="AK56" s="253"/>
      <c r="AL56" s="253">
        <v>1</v>
      </c>
      <c r="AM56" s="253"/>
      <c r="AN56" s="253"/>
      <c r="AO56" s="253">
        <v>0</v>
      </c>
      <c r="AP56" s="253">
        <v>0</v>
      </c>
      <c r="AQ56" s="253">
        <v>0</v>
      </c>
      <c r="AR56" s="253">
        <v>0</v>
      </c>
      <c r="AS56" s="252">
        <v>0</v>
      </c>
      <c r="AT56" s="253">
        <v>0</v>
      </c>
      <c r="AU56" s="253">
        <v>0</v>
      </c>
      <c r="AV56" s="253"/>
      <c r="AW56" s="253"/>
      <c r="AX56" s="253"/>
      <c r="AY56" s="253"/>
      <c r="AZ56" s="253"/>
      <c r="BA56" s="253"/>
      <c r="BB56" s="253"/>
      <c r="BC56" s="253">
        <v>0</v>
      </c>
      <c r="BD56" s="253">
        <v>0</v>
      </c>
      <c r="BE56" s="253">
        <v>0</v>
      </c>
      <c r="BF56" s="253">
        <v>0</v>
      </c>
      <c r="BG56" s="253">
        <v>0</v>
      </c>
      <c r="BH56" s="253">
        <v>0</v>
      </c>
      <c r="BI56" s="253">
        <v>0</v>
      </c>
      <c r="BJ56" s="254">
        <f t="shared" si="5"/>
        <v>0</v>
      </c>
      <c r="BK56" s="254">
        <f t="shared" si="5"/>
        <v>3.3349999999999995</v>
      </c>
      <c r="BL56" s="254">
        <f t="shared" si="5"/>
        <v>0</v>
      </c>
      <c r="BM56" s="254">
        <f t="shared" si="5"/>
        <v>0</v>
      </c>
      <c r="BN56" s="254">
        <f t="shared" si="5"/>
        <v>1</v>
      </c>
      <c r="BO56" s="254">
        <f t="shared" si="5"/>
        <v>0</v>
      </c>
      <c r="BP56" s="254">
        <f t="shared" si="5"/>
        <v>0</v>
      </c>
      <c r="BQ56" s="253">
        <v>0</v>
      </c>
      <c r="BR56" s="253">
        <v>0</v>
      </c>
      <c r="BS56" s="253">
        <v>0</v>
      </c>
      <c r="BT56" s="253">
        <v>0</v>
      </c>
      <c r="BU56" s="253">
        <v>0</v>
      </c>
      <c r="BV56" s="253">
        <v>0</v>
      </c>
      <c r="BW56" s="253">
        <v>0</v>
      </c>
      <c r="BX56" s="253" t="s">
        <v>586</v>
      </c>
    </row>
    <row r="57" spans="1:76" ht="63">
      <c r="A57" s="29" t="s">
        <v>754</v>
      </c>
      <c r="B57" s="169" t="s">
        <v>705</v>
      </c>
      <c r="C57" s="217" t="s">
        <v>786</v>
      </c>
      <c r="D57" s="250">
        <v>1.7936999999999999</v>
      </c>
      <c r="E57" s="252" t="s">
        <v>586</v>
      </c>
      <c r="F57" s="252">
        <v>0</v>
      </c>
      <c r="G57" s="252">
        <v>0</v>
      </c>
      <c r="H57" s="252">
        <v>0</v>
      </c>
      <c r="I57" s="252">
        <v>0</v>
      </c>
      <c r="J57" s="252">
        <v>0</v>
      </c>
      <c r="K57" s="252">
        <v>0</v>
      </c>
      <c r="L57" s="252">
        <v>0</v>
      </c>
      <c r="M57" s="253">
        <v>0</v>
      </c>
      <c r="N57" s="253">
        <v>0</v>
      </c>
      <c r="O57" s="253">
        <v>0</v>
      </c>
      <c r="P57" s="253">
        <v>0</v>
      </c>
      <c r="Q57" s="253">
        <v>0</v>
      </c>
      <c r="R57" s="253">
        <v>0</v>
      </c>
      <c r="S57" s="253">
        <v>0</v>
      </c>
      <c r="T57" s="253"/>
      <c r="U57" s="253"/>
      <c r="V57" s="253"/>
      <c r="W57" s="253"/>
      <c r="X57" s="253"/>
      <c r="Y57" s="253"/>
      <c r="Z57" s="253"/>
      <c r="AA57" s="253">
        <v>0</v>
      </c>
      <c r="AB57" s="253">
        <v>0</v>
      </c>
      <c r="AC57" s="253">
        <v>0</v>
      </c>
      <c r="AD57" s="253">
        <v>0</v>
      </c>
      <c r="AE57" s="253">
        <v>0</v>
      </c>
      <c r="AF57" s="253">
        <v>0</v>
      </c>
      <c r="AG57" s="253">
        <v>0</v>
      </c>
      <c r="AH57" s="253"/>
      <c r="AI57" s="253">
        <v>1.7936999999999999</v>
      </c>
      <c r="AJ57" s="253"/>
      <c r="AK57" s="253"/>
      <c r="AL57" s="253">
        <v>1.2</v>
      </c>
      <c r="AM57" s="253"/>
      <c r="AN57" s="253"/>
      <c r="AO57" s="253">
        <v>0</v>
      </c>
      <c r="AP57" s="253">
        <v>0</v>
      </c>
      <c r="AQ57" s="253">
        <v>0</v>
      </c>
      <c r="AR57" s="253">
        <v>0</v>
      </c>
      <c r="AS57" s="252">
        <v>0</v>
      </c>
      <c r="AT57" s="253">
        <v>0</v>
      </c>
      <c r="AU57" s="253">
        <v>0</v>
      </c>
      <c r="AV57" s="253"/>
      <c r="AW57" s="253"/>
      <c r="AX57" s="253"/>
      <c r="AY57" s="253"/>
      <c r="AZ57" s="253"/>
      <c r="BA57" s="253"/>
      <c r="BB57" s="253"/>
      <c r="BC57" s="253">
        <v>0</v>
      </c>
      <c r="BD57" s="253">
        <v>0</v>
      </c>
      <c r="BE57" s="253">
        <v>0</v>
      </c>
      <c r="BF57" s="253">
        <v>0</v>
      </c>
      <c r="BG57" s="253">
        <v>0</v>
      </c>
      <c r="BH57" s="253">
        <v>0</v>
      </c>
      <c r="BI57" s="253">
        <v>0</v>
      </c>
      <c r="BJ57" s="254">
        <f t="shared" si="5"/>
        <v>0</v>
      </c>
      <c r="BK57" s="254">
        <f t="shared" si="5"/>
        <v>1.7936999999999999</v>
      </c>
      <c r="BL57" s="254">
        <f t="shared" si="5"/>
        <v>0</v>
      </c>
      <c r="BM57" s="254">
        <f t="shared" si="5"/>
        <v>0</v>
      </c>
      <c r="BN57" s="254">
        <f t="shared" si="5"/>
        <v>1.2</v>
      </c>
      <c r="BO57" s="254">
        <f t="shared" si="5"/>
        <v>0</v>
      </c>
      <c r="BP57" s="254">
        <f t="shared" si="5"/>
        <v>0</v>
      </c>
      <c r="BQ57" s="253">
        <v>0</v>
      </c>
      <c r="BR57" s="253">
        <v>0</v>
      </c>
      <c r="BS57" s="253">
        <v>0</v>
      </c>
      <c r="BT57" s="253">
        <v>0</v>
      </c>
      <c r="BU57" s="253">
        <v>0</v>
      </c>
      <c r="BV57" s="253">
        <v>0</v>
      </c>
      <c r="BW57" s="253">
        <v>0</v>
      </c>
      <c r="BX57" s="253" t="s">
        <v>586</v>
      </c>
    </row>
    <row r="58" spans="1:76" ht="63">
      <c r="A58" s="29" t="s">
        <v>755</v>
      </c>
      <c r="B58" s="169" t="s">
        <v>704</v>
      </c>
      <c r="C58" s="217" t="s">
        <v>787</v>
      </c>
      <c r="D58" s="250">
        <v>4.0019999999999998</v>
      </c>
      <c r="E58" s="252" t="s">
        <v>586</v>
      </c>
      <c r="F58" s="252">
        <v>0</v>
      </c>
      <c r="G58" s="252">
        <v>0</v>
      </c>
      <c r="H58" s="252">
        <v>0</v>
      </c>
      <c r="I58" s="252">
        <v>0</v>
      </c>
      <c r="J58" s="252">
        <v>0</v>
      </c>
      <c r="K58" s="252">
        <v>0</v>
      </c>
      <c r="L58" s="252">
        <v>0</v>
      </c>
      <c r="M58" s="253">
        <v>0</v>
      </c>
      <c r="N58" s="253">
        <v>0</v>
      </c>
      <c r="O58" s="253">
        <v>0</v>
      </c>
      <c r="P58" s="253">
        <v>0</v>
      </c>
      <c r="Q58" s="253">
        <v>0</v>
      </c>
      <c r="R58" s="253">
        <v>0</v>
      </c>
      <c r="S58" s="253">
        <v>0</v>
      </c>
      <c r="T58" s="253"/>
      <c r="U58" s="253"/>
      <c r="V58" s="253"/>
      <c r="W58" s="253"/>
      <c r="X58" s="253"/>
      <c r="Y58" s="253"/>
      <c r="Z58" s="253"/>
      <c r="AA58" s="253">
        <v>0</v>
      </c>
      <c r="AB58" s="253">
        <v>0</v>
      </c>
      <c r="AC58" s="253">
        <v>0</v>
      </c>
      <c r="AD58" s="253">
        <v>0</v>
      </c>
      <c r="AE58" s="253">
        <v>0</v>
      </c>
      <c r="AF58" s="253">
        <v>0</v>
      </c>
      <c r="AG58" s="253">
        <v>0</v>
      </c>
      <c r="AH58" s="253"/>
      <c r="AI58" s="253"/>
      <c r="AJ58" s="253"/>
      <c r="AK58" s="253"/>
      <c r="AL58" s="253"/>
      <c r="AM58" s="253"/>
      <c r="AN58" s="253"/>
      <c r="AO58" s="253">
        <v>0</v>
      </c>
      <c r="AP58" s="253">
        <v>0</v>
      </c>
      <c r="AQ58" s="253">
        <v>0</v>
      </c>
      <c r="AR58" s="253">
        <v>0</v>
      </c>
      <c r="AS58" s="252">
        <v>0</v>
      </c>
      <c r="AT58" s="253">
        <v>0</v>
      </c>
      <c r="AU58" s="253">
        <v>0</v>
      </c>
      <c r="AV58" s="253"/>
      <c r="AW58" s="253">
        <v>4.0019999999999998</v>
      </c>
      <c r="AX58" s="253"/>
      <c r="AY58" s="253"/>
      <c r="AZ58" s="253">
        <v>2.1</v>
      </c>
      <c r="BA58" s="253"/>
      <c r="BB58" s="253"/>
      <c r="BC58" s="253">
        <v>0</v>
      </c>
      <c r="BD58" s="253">
        <v>0</v>
      </c>
      <c r="BE58" s="253">
        <v>0</v>
      </c>
      <c r="BF58" s="253">
        <v>0</v>
      </c>
      <c r="BG58" s="253">
        <v>0</v>
      </c>
      <c r="BH58" s="253">
        <v>0</v>
      </c>
      <c r="BI58" s="253">
        <v>0</v>
      </c>
      <c r="BJ58" s="254">
        <f t="shared" si="5"/>
        <v>0</v>
      </c>
      <c r="BK58" s="254">
        <f t="shared" si="5"/>
        <v>4.0019999999999998</v>
      </c>
      <c r="BL58" s="254">
        <f t="shared" si="5"/>
        <v>0</v>
      </c>
      <c r="BM58" s="254">
        <f t="shared" si="5"/>
        <v>0</v>
      </c>
      <c r="BN58" s="254">
        <f t="shared" si="5"/>
        <v>2.1</v>
      </c>
      <c r="BO58" s="254">
        <f t="shared" si="5"/>
        <v>0</v>
      </c>
      <c r="BP58" s="254">
        <f t="shared" si="5"/>
        <v>0</v>
      </c>
      <c r="BQ58" s="253">
        <v>0</v>
      </c>
      <c r="BR58" s="253">
        <v>0</v>
      </c>
      <c r="BS58" s="253">
        <v>0</v>
      </c>
      <c r="BT58" s="253">
        <v>0</v>
      </c>
      <c r="BU58" s="253">
        <v>0</v>
      </c>
      <c r="BV58" s="253">
        <v>0</v>
      </c>
      <c r="BW58" s="253">
        <v>0</v>
      </c>
      <c r="BX58" s="253" t="s">
        <v>586</v>
      </c>
    </row>
    <row r="59" spans="1:76" ht="47.25">
      <c r="A59" s="29" t="s">
        <v>756</v>
      </c>
      <c r="B59" s="185" t="s">
        <v>706</v>
      </c>
      <c r="C59" s="217" t="s">
        <v>788</v>
      </c>
      <c r="D59" s="250">
        <v>1.702</v>
      </c>
      <c r="E59" s="252" t="s">
        <v>586</v>
      </c>
      <c r="F59" s="252">
        <v>0</v>
      </c>
      <c r="G59" s="252">
        <v>0</v>
      </c>
      <c r="H59" s="252">
        <v>0</v>
      </c>
      <c r="I59" s="252">
        <v>0</v>
      </c>
      <c r="J59" s="252">
        <v>0</v>
      </c>
      <c r="K59" s="252">
        <v>0</v>
      </c>
      <c r="L59" s="252">
        <v>0</v>
      </c>
      <c r="M59" s="253">
        <v>0</v>
      </c>
      <c r="N59" s="253">
        <v>0</v>
      </c>
      <c r="O59" s="253">
        <v>0</v>
      </c>
      <c r="P59" s="253">
        <v>0</v>
      </c>
      <c r="Q59" s="253">
        <v>0</v>
      </c>
      <c r="R59" s="253">
        <v>0</v>
      </c>
      <c r="S59" s="253">
        <v>0</v>
      </c>
      <c r="T59" s="253"/>
      <c r="U59" s="253"/>
      <c r="V59" s="253"/>
      <c r="W59" s="253"/>
      <c r="X59" s="253"/>
      <c r="Y59" s="253"/>
      <c r="Z59" s="253"/>
      <c r="AA59" s="253">
        <v>0</v>
      </c>
      <c r="AB59" s="253">
        <v>0</v>
      </c>
      <c r="AC59" s="253">
        <v>0</v>
      </c>
      <c r="AD59" s="253">
        <v>0</v>
      </c>
      <c r="AE59" s="253">
        <v>0</v>
      </c>
      <c r="AF59" s="253">
        <v>0</v>
      </c>
      <c r="AG59" s="253">
        <v>0</v>
      </c>
      <c r="AH59" s="253"/>
      <c r="AI59" s="253"/>
      <c r="AJ59" s="253"/>
      <c r="AK59" s="253"/>
      <c r="AL59" s="253"/>
      <c r="AM59" s="253"/>
      <c r="AN59" s="253"/>
      <c r="AO59" s="253">
        <v>0</v>
      </c>
      <c r="AP59" s="253">
        <v>0</v>
      </c>
      <c r="AQ59" s="253">
        <v>0</v>
      </c>
      <c r="AR59" s="253">
        <v>0</v>
      </c>
      <c r="AS59" s="252">
        <v>0</v>
      </c>
      <c r="AT59" s="253">
        <v>0</v>
      </c>
      <c r="AU59" s="253">
        <v>0</v>
      </c>
      <c r="AV59" s="253"/>
      <c r="AW59" s="253">
        <v>1.702</v>
      </c>
      <c r="AX59" s="253"/>
      <c r="AY59" s="253"/>
      <c r="AZ59" s="253">
        <v>0.35</v>
      </c>
      <c r="BA59" s="253"/>
      <c r="BB59" s="253"/>
      <c r="BC59" s="253">
        <v>0</v>
      </c>
      <c r="BD59" s="253">
        <v>0</v>
      </c>
      <c r="BE59" s="253">
        <v>0</v>
      </c>
      <c r="BF59" s="253">
        <v>0</v>
      </c>
      <c r="BG59" s="253">
        <v>0</v>
      </c>
      <c r="BH59" s="253">
        <v>0</v>
      </c>
      <c r="BI59" s="253">
        <v>0</v>
      </c>
      <c r="BJ59" s="254">
        <f t="shared" si="5"/>
        <v>0</v>
      </c>
      <c r="BK59" s="254">
        <f t="shared" si="5"/>
        <v>1.702</v>
      </c>
      <c r="BL59" s="254">
        <f t="shared" si="5"/>
        <v>0</v>
      </c>
      <c r="BM59" s="254">
        <f t="shared" si="5"/>
        <v>0</v>
      </c>
      <c r="BN59" s="254">
        <f t="shared" si="5"/>
        <v>0.35</v>
      </c>
      <c r="BO59" s="254">
        <f t="shared" si="5"/>
        <v>0</v>
      </c>
      <c r="BP59" s="254">
        <f t="shared" si="5"/>
        <v>0</v>
      </c>
      <c r="BQ59" s="253">
        <v>0</v>
      </c>
      <c r="BR59" s="253">
        <v>0</v>
      </c>
      <c r="BS59" s="253">
        <v>0</v>
      </c>
      <c r="BT59" s="253">
        <v>0</v>
      </c>
      <c r="BU59" s="253">
        <v>0</v>
      </c>
      <c r="BV59" s="253">
        <v>0</v>
      </c>
      <c r="BW59" s="253">
        <v>0</v>
      </c>
      <c r="BX59" s="253" t="s">
        <v>586</v>
      </c>
    </row>
    <row r="60" spans="1:76" s="227" customFormat="1" ht="18.75">
      <c r="A60" s="174"/>
      <c r="B60" s="191" t="s">
        <v>663</v>
      </c>
      <c r="C60" s="228" t="s">
        <v>586</v>
      </c>
      <c r="D60" s="246">
        <f>D61</f>
        <v>20.025600000000001</v>
      </c>
      <c r="E60" s="246" t="s">
        <v>586</v>
      </c>
      <c r="F60" s="246" t="str">
        <f t="shared" ref="F60:BQ60" si="27">F61</f>
        <v>нд</v>
      </c>
      <c r="G60" s="246" t="str">
        <f t="shared" si="27"/>
        <v>нд</v>
      </c>
      <c r="H60" s="246" t="str">
        <f t="shared" si="27"/>
        <v>нд</v>
      </c>
      <c r="I60" s="246" t="str">
        <f t="shared" si="27"/>
        <v>нд</v>
      </c>
      <c r="J60" s="246">
        <f t="shared" si="27"/>
        <v>0</v>
      </c>
      <c r="K60" s="246">
        <f t="shared" si="27"/>
        <v>0</v>
      </c>
      <c r="L60" s="246">
        <f t="shared" si="27"/>
        <v>0</v>
      </c>
      <c r="M60" s="246">
        <f t="shared" si="27"/>
        <v>0</v>
      </c>
      <c r="N60" s="246">
        <f t="shared" si="27"/>
        <v>0</v>
      </c>
      <c r="O60" s="246">
        <f t="shared" si="27"/>
        <v>0</v>
      </c>
      <c r="P60" s="246">
        <f t="shared" si="27"/>
        <v>0</v>
      </c>
      <c r="Q60" s="246">
        <f t="shared" si="27"/>
        <v>0</v>
      </c>
      <c r="R60" s="246">
        <f t="shared" si="27"/>
        <v>0</v>
      </c>
      <c r="S60" s="246">
        <f t="shared" si="27"/>
        <v>0</v>
      </c>
      <c r="T60" s="246">
        <f t="shared" si="27"/>
        <v>0</v>
      </c>
      <c r="U60" s="246">
        <f t="shared" si="27"/>
        <v>11.41</v>
      </c>
      <c r="V60" s="246">
        <f t="shared" si="27"/>
        <v>0</v>
      </c>
      <c r="W60" s="246">
        <f t="shared" si="27"/>
        <v>0</v>
      </c>
      <c r="X60" s="246">
        <f t="shared" si="27"/>
        <v>0</v>
      </c>
      <c r="Y60" s="246">
        <f t="shared" si="27"/>
        <v>0</v>
      </c>
      <c r="Z60" s="246">
        <f t="shared" si="27"/>
        <v>1</v>
      </c>
      <c r="AA60" s="246">
        <f t="shared" si="27"/>
        <v>0</v>
      </c>
      <c r="AB60" s="246">
        <f t="shared" si="27"/>
        <v>0</v>
      </c>
      <c r="AC60" s="246">
        <f t="shared" si="27"/>
        <v>0</v>
      </c>
      <c r="AD60" s="246">
        <f t="shared" si="27"/>
        <v>0</v>
      </c>
      <c r="AE60" s="246">
        <f t="shared" si="27"/>
        <v>0</v>
      </c>
      <c r="AF60" s="246">
        <f t="shared" si="27"/>
        <v>0</v>
      </c>
      <c r="AG60" s="246">
        <f t="shared" si="27"/>
        <v>0</v>
      </c>
      <c r="AH60" s="246">
        <f t="shared" si="27"/>
        <v>0</v>
      </c>
      <c r="AI60" s="246">
        <f t="shared" si="27"/>
        <v>8.6156000000000006</v>
      </c>
      <c r="AJ60" s="246">
        <f t="shared" si="27"/>
        <v>0</v>
      </c>
      <c r="AK60" s="246">
        <f t="shared" si="27"/>
        <v>0</v>
      </c>
      <c r="AL60" s="246">
        <f t="shared" si="27"/>
        <v>5.24</v>
      </c>
      <c r="AM60" s="246">
        <f t="shared" si="27"/>
        <v>0</v>
      </c>
      <c r="AN60" s="246">
        <f t="shared" si="27"/>
        <v>0</v>
      </c>
      <c r="AO60" s="246">
        <f t="shared" si="27"/>
        <v>0</v>
      </c>
      <c r="AP60" s="246">
        <f t="shared" si="27"/>
        <v>0</v>
      </c>
      <c r="AQ60" s="246">
        <f t="shared" si="27"/>
        <v>0</v>
      </c>
      <c r="AR60" s="246">
        <f t="shared" si="27"/>
        <v>0</v>
      </c>
      <c r="AS60" s="246">
        <f t="shared" si="27"/>
        <v>0</v>
      </c>
      <c r="AT60" s="246">
        <f t="shared" si="27"/>
        <v>0</v>
      </c>
      <c r="AU60" s="246">
        <f t="shared" si="27"/>
        <v>0</v>
      </c>
      <c r="AV60" s="246">
        <f t="shared" si="27"/>
        <v>0</v>
      </c>
      <c r="AW60" s="246">
        <f t="shared" si="27"/>
        <v>0</v>
      </c>
      <c r="AX60" s="246">
        <f t="shared" si="27"/>
        <v>0</v>
      </c>
      <c r="AY60" s="246">
        <f t="shared" si="27"/>
        <v>0</v>
      </c>
      <c r="AZ60" s="246">
        <f t="shared" si="27"/>
        <v>0</v>
      </c>
      <c r="BA60" s="246">
        <f t="shared" si="27"/>
        <v>0</v>
      </c>
      <c r="BB60" s="246">
        <f t="shared" si="27"/>
        <v>0</v>
      </c>
      <c r="BC60" s="246">
        <f t="shared" si="27"/>
        <v>0</v>
      </c>
      <c r="BD60" s="246">
        <f t="shared" si="27"/>
        <v>0</v>
      </c>
      <c r="BE60" s="246">
        <f t="shared" si="27"/>
        <v>0</v>
      </c>
      <c r="BF60" s="246">
        <f t="shared" si="27"/>
        <v>0</v>
      </c>
      <c r="BG60" s="246">
        <f t="shared" si="27"/>
        <v>0</v>
      </c>
      <c r="BH60" s="246">
        <f t="shared" si="27"/>
        <v>0</v>
      </c>
      <c r="BI60" s="246">
        <f t="shared" si="27"/>
        <v>0</v>
      </c>
      <c r="BJ60" s="246">
        <f t="shared" si="27"/>
        <v>0</v>
      </c>
      <c r="BK60" s="246">
        <f t="shared" si="27"/>
        <v>20.025600000000001</v>
      </c>
      <c r="BL60" s="246">
        <f t="shared" si="27"/>
        <v>0</v>
      </c>
      <c r="BM60" s="246">
        <f t="shared" si="27"/>
        <v>0</v>
      </c>
      <c r="BN60" s="246">
        <f t="shared" si="27"/>
        <v>5.24</v>
      </c>
      <c r="BO60" s="246">
        <f t="shared" si="27"/>
        <v>0</v>
      </c>
      <c r="BP60" s="246">
        <f t="shared" si="27"/>
        <v>1</v>
      </c>
      <c r="BQ60" s="246">
        <f t="shared" si="27"/>
        <v>0</v>
      </c>
      <c r="BR60" s="246">
        <f t="shared" ref="BR60:BW60" si="28">BR61</f>
        <v>0</v>
      </c>
      <c r="BS60" s="246">
        <f t="shared" si="28"/>
        <v>0</v>
      </c>
      <c r="BT60" s="246">
        <f t="shared" si="28"/>
        <v>0</v>
      </c>
      <c r="BU60" s="246">
        <f t="shared" si="28"/>
        <v>0</v>
      </c>
      <c r="BV60" s="246">
        <f t="shared" si="28"/>
        <v>0</v>
      </c>
      <c r="BW60" s="246">
        <f t="shared" si="28"/>
        <v>0</v>
      </c>
      <c r="BX60" s="247" t="s">
        <v>586</v>
      </c>
    </row>
    <row r="61" spans="1:76" s="202" customFormat="1" ht="47.25">
      <c r="A61" s="176" t="s">
        <v>504</v>
      </c>
      <c r="B61" s="177" t="s">
        <v>681</v>
      </c>
      <c r="C61" s="201" t="s">
        <v>586</v>
      </c>
      <c r="D61" s="248">
        <f>D62+D66</f>
        <v>20.025600000000001</v>
      </c>
      <c r="E61" s="248" t="s">
        <v>586</v>
      </c>
      <c r="F61" s="248" t="s">
        <v>586</v>
      </c>
      <c r="G61" s="248" t="s">
        <v>586</v>
      </c>
      <c r="H61" s="248" t="s">
        <v>586</v>
      </c>
      <c r="I61" s="248" t="s">
        <v>586</v>
      </c>
      <c r="J61" s="248">
        <f t="shared" ref="J61:BU61" si="29">J62+J66</f>
        <v>0</v>
      </c>
      <c r="K61" s="248">
        <f t="shared" si="29"/>
        <v>0</v>
      </c>
      <c r="L61" s="248">
        <f t="shared" si="29"/>
        <v>0</v>
      </c>
      <c r="M61" s="248">
        <f t="shared" si="29"/>
        <v>0</v>
      </c>
      <c r="N61" s="248">
        <f t="shared" si="29"/>
        <v>0</v>
      </c>
      <c r="O61" s="248">
        <f t="shared" si="29"/>
        <v>0</v>
      </c>
      <c r="P61" s="248">
        <f t="shared" si="29"/>
        <v>0</v>
      </c>
      <c r="Q61" s="248">
        <f t="shared" si="29"/>
        <v>0</v>
      </c>
      <c r="R61" s="248">
        <f t="shared" si="29"/>
        <v>0</v>
      </c>
      <c r="S61" s="248">
        <f t="shared" si="29"/>
        <v>0</v>
      </c>
      <c r="T61" s="248">
        <f t="shared" si="29"/>
        <v>0</v>
      </c>
      <c r="U61" s="248">
        <f t="shared" si="29"/>
        <v>11.41</v>
      </c>
      <c r="V61" s="248">
        <f t="shared" si="29"/>
        <v>0</v>
      </c>
      <c r="W61" s="248">
        <f t="shared" si="29"/>
        <v>0</v>
      </c>
      <c r="X61" s="248">
        <f t="shared" si="29"/>
        <v>0</v>
      </c>
      <c r="Y61" s="248">
        <f t="shared" si="29"/>
        <v>0</v>
      </c>
      <c r="Z61" s="248">
        <f t="shared" si="29"/>
        <v>1</v>
      </c>
      <c r="AA61" s="248">
        <f t="shared" si="29"/>
        <v>0</v>
      </c>
      <c r="AB61" s="248">
        <f t="shared" si="29"/>
        <v>0</v>
      </c>
      <c r="AC61" s="248">
        <f t="shared" si="29"/>
        <v>0</v>
      </c>
      <c r="AD61" s="248">
        <f t="shared" si="29"/>
        <v>0</v>
      </c>
      <c r="AE61" s="248">
        <f t="shared" si="29"/>
        <v>0</v>
      </c>
      <c r="AF61" s="248">
        <f t="shared" si="29"/>
        <v>0</v>
      </c>
      <c r="AG61" s="248">
        <f t="shared" si="29"/>
        <v>0</v>
      </c>
      <c r="AH61" s="248">
        <f t="shared" si="29"/>
        <v>0</v>
      </c>
      <c r="AI61" s="248">
        <f t="shared" si="29"/>
        <v>8.6156000000000006</v>
      </c>
      <c r="AJ61" s="248">
        <f t="shared" si="29"/>
        <v>0</v>
      </c>
      <c r="AK61" s="248">
        <f t="shared" si="29"/>
        <v>0</v>
      </c>
      <c r="AL61" s="248">
        <f t="shared" si="29"/>
        <v>5.24</v>
      </c>
      <c r="AM61" s="248">
        <f t="shared" si="29"/>
        <v>0</v>
      </c>
      <c r="AN61" s="248">
        <f t="shared" si="29"/>
        <v>0</v>
      </c>
      <c r="AO61" s="248">
        <f t="shared" si="29"/>
        <v>0</v>
      </c>
      <c r="AP61" s="248">
        <f t="shared" si="29"/>
        <v>0</v>
      </c>
      <c r="AQ61" s="248">
        <f t="shared" si="29"/>
        <v>0</v>
      </c>
      <c r="AR61" s="248">
        <f t="shared" si="29"/>
        <v>0</v>
      </c>
      <c r="AS61" s="248">
        <f t="shared" si="29"/>
        <v>0</v>
      </c>
      <c r="AT61" s="248">
        <f t="shared" si="29"/>
        <v>0</v>
      </c>
      <c r="AU61" s="248">
        <f t="shared" si="29"/>
        <v>0</v>
      </c>
      <c r="AV61" s="248">
        <f t="shared" si="29"/>
        <v>0</v>
      </c>
      <c r="AW61" s="248">
        <f t="shared" si="29"/>
        <v>0</v>
      </c>
      <c r="AX61" s="248">
        <f t="shared" si="29"/>
        <v>0</v>
      </c>
      <c r="AY61" s="248">
        <f t="shared" si="29"/>
        <v>0</v>
      </c>
      <c r="AZ61" s="248">
        <f t="shared" si="29"/>
        <v>0</v>
      </c>
      <c r="BA61" s="248">
        <f t="shared" si="29"/>
        <v>0</v>
      </c>
      <c r="BB61" s="248">
        <f t="shared" si="29"/>
        <v>0</v>
      </c>
      <c r="BC61" s="248">
        <f t="shared" si="29"/>
        <v>0</v>
      </c>
      <c r="BD61" s="248">
        <f t="shared" si="29"/>
        <v>0</v>
      </c>
      <c r="BE61" s="248">
        <f t="shared" si="29"/>
        <v>0</v>
      </c>
      <c r="BF61" s="248">
        <f t="shared" si="29"/>
        <v>0</v>
      </c>
      <c r="BG61" s="248">
        <f t="shared" si="29"/>
        <v>0</v>
      </c>
      <c r="BH61" s="248">
        <f t="shared" si="29"/>
        <v>0</v>
      </c>
      <c r="BI61" s="248">
        <f t="shared" si="29"/>
        <v>0</v>
      </c>
      <c r="BJ61" s="248">
        <f t="shared" si="29"/>
        <v>0</v>
      </c>
      <c r="BK61" s="248">
        <f t="shared" si="29"/>
        <v>20.025600000000001</v>
      </c>
      <c r="BL61" s="248">
        <f t="shared" si="29"/>
        <v>0</v>
      </c>
      <c r="BM61" s="248">
        <f t="shared" si="29"/>
        <v>0</v>
      </c>
      <c r="BN61" s="248">
        <f t="shared" si="29"/>
        <v>5.24</v>
      </c>
      <c r="BO61" s="248">
        <f t="shared" si="29"/>
        <v>0</v>
      </c>
      <c r="BP61" s="248">
        <f t="shared" si="29"/>
        <v>1</v>
      </c>
      <c r="BQ61" s="248">
        <f t="shared" si="29"/>
        <v>0</v>
      </c>
      <c r="BR61" s="248">
        <f t="shared" si="29"/>
        <v>0</v>
      </c>
      <c r="BS61" s="248">
        <f t="shared" si="29"/>
        <v>0</v>
      </c>
      <c r="BT61" s="248">
        <f t="shared" si="29"/>
        <v>0</v>
      </c>
      <c r="BU61" s="248">
        <f t="shared" si="29"/>
        <v>0</v>
      </c>
      <c r="BV61" s="248">
        <f>BV62+BV66</f>
        <v>0</v>
      </c>
      <c r="BW61" s="248">
        <f>BW62+BW66</f>
        <v>0</v>
      </c>
      <c r="BX61" s="249" t="s">
        <v>586</v>
      </c>
    </row>
    <row r="62" spans="1:76" s="202" customFormat="1" ht="63">
      <c r="A62" s="176" t="s">
        <v>510</v>
      </c>
      <c r="B62" s="177" t="s">
        <v>682</v>
      </c>
      <c r="C62" s="201" t="s">
        <v>586</v>
      </c>
      <c r="D62" s="248">
        <f>D63</f>
        <v>8.6156000000000006</v>
      </c>
      <c r="E62" s="248" t="s">
        <v>586</v>
      </c>
      <c r="F62" s="248" t="str">
        <f t="shared" ref="F62:BQ62" si="30">F63</f>
        <v>нд</v>
      </c>
      <c r="G62" s="248" t="str">
        <f t="shared" si="30"/>
        <v>нд</v>
      </c>
      <c r="H62" s="248" t="str">
        <f t="shared" si="30"/>
        <v>нд</v>
      </c>
      <c r="I62" s="248" t="str">
        <f t="shared" si="30"/>
        <v>нд</v>
      </c>
      <c r="J62" s="248">
        <f t="shared" si="30"/>
        <v>0</v>
      </c>
      <c r="K62" s="248">
        <f t="shared" si="30"/>
        <v>0</v>
      </c>
      <c r="L62" s="248">
        <f t="shared" si="30"/>
        <v>0</v>
      </c>
      <c r="M62" s="248">
        <f t="shared" si="30"/>
        <v>0</v>
      </c>
      <c r="N62" s="248">
        <f t="shared" si="30"/>
        <v>0</v>
      </c>
      <c r="O62" s="248">
        <f t="shared" si="30"/>
        <v>0</v>
      </c>
      <c r="P62" s="248">
        <f t="shared" si="30"/>
        <v>0</v>
      </c>
      <c r="Q62" s="248">
        <f t="shared" si="30"/>
        <v>0</v>
      </c>
      <c r="R62" s="248">
        <f t="shared" si="30"/>
        <v>0</v>
      </c>
      <c r="S62" s="248">
        <f t="shared" si="30"/>
        <v>0</v>
      </c>
      <c r="T62" s="248">
        <f t="shared" si="30"/>
        <v>0</v>
      </c>
      <c r="U62" s="248">
        <f t="shared" si="30"/>
        <v>0</v>
      </c>
      <c r="V62" s="248">
        <f t="shared" si="30"/>
        <v>0</v>
      </c>
      <c r="W62" s="248">
        <f t="shared" si="30"/>
        <v>0</v>
      </c>
      <c r="X62" s="248">
        <f t="shared" si="30"/>
        <v>0</v>
      </c>
      <c r="Y62" s="248">
        <f t="shared" si="30"/>
        <v>0</v>
      </c>
      <c r="Z62" s="248">
        <f t="shared" si="30"/>
        <v>0</v>
      </c>
      <c r="AA62" s="248">
        <f t="shared" si="30"/>
        <v>0</v>
      </c>
      <c r="AB62" s="248">
        <f t="shared" si="30"/>
        <v>0</v>
      </c>
      <c r="AC62" s="248">
        <f t="shared" si="30"/>
        <v>0</v>
      </c>
      <c r="AD62" s="248">
        <f t="shared" si="30"/>
        <v>0</v>
      </c>
      <c r="AE62" s="248">
        <f t="shared" si="30"/>
        <v>0</v>
      </c>
      <c r="AF62" s="248">
        <f t="shared" si="30"/>
        <v>0</v>
      </c>
      <c r="AG62" s="248">
        <f t="shared" si="30"/>
        <v>0</v>
      </c>
      <c r="AH62" s="248">
        <f t="shared" si="30"/>
        <v>0</v>
      </c>
      <c r="AI62" s="248">
        <f t="shared" si="30"/>
        <v>8.6156000000000006</v>
      </c>
      <c r="AJ62" s="248">
        <f t="shared" si="30"/>
        <v>0</v>
      </c>
      <c r="AK62" s="248">
        <f t="shared" si="30"/>
        <v>0</v>
      </c>
      <c r="AL62" s="248">
        <f t="shared" si="30"/>
        <v>5.24</v>
      </c>
      <c r="AM62" s="248">
        <f t="shared" si="30"/>
        <v>0</v>
      </c>
      <c r="AN62" s="248">
        <f t="shared" si="30"/>
        <v>0</v>
      </c>
      <c r="AO62" s="248">
        <f t="shared" si="30"/>
        <v>0</v>
      </c>
      <c r="AP62" s="248">
        <f t="shared" si="30"/>
        <v>0</v>
      </c>
      <c r="AQ62" s="248">
        <f t="shared" si="30"/>
        <v>0</v>
      </c>
      <c r="AR62" s="248">
        <f t="shared" si="30"/>
        <v>0</v>
      </c>
      <c r="AS62" s="248">
        <f t="shared" si="30"/>
        <v>0</v>
      </c>
      <c r="AT62" s="248">
        <f t="shared" si="30"/>
        <v>0</v>
      </c>
      <c r="AU62" s="248">
        <f t="shared" si="30"/>
        <v>0</v>
      </c>
      <c r="AV62" s="248">
        <f t="shared" si="30"/>
        <v>0</v>
      </c>
      <c r="AW62" s="248">
        <f t="shared" si="30"/>
        <v>0</v>
      </c>
      <c r="AX62" s="248">
        <f t="shared" si="30"/>
        <v>0</v>
      </c>
      <c r="AY62" s="248">
        <f t="shared" si="30"/>
        <v>0</v>
      </c>
      <c r="AZ62" s="248">
        <f t="shared" si="30"/>
        <v>0</v>
      </c>
      <c r="BA62" s="248">
        <f t="shared" si="30"/>
        <v>0</v>
      </c>
      <c r="BB62" s="248">
        <f t="shared" si="30"/>
        <v>0</v>
      </c>
      <c r="BC62" s="248">
        <f t="shared" si="30"/>
        <v>0</v>
      </c>
      <c r="BD62" s="248">
        <f t="shared" si="30"/>
        <v>0</v>
      </c>
      <c r="BE62" s="248">
        <f t="shared" si="30"/>
        <v>0</v>
      </c>
      <c r="BF62" s="248">
        <f t="shared" si="30"/>
        <v>0</v>
      </c>
      <c r="BG62" s="248">
        <f t="shared" si="30"/>
        <v>0</v>
      </c>
      <c r="BH62" s="248">
        <f t="shared" si="30"/>
        <v>0</v>
      </c>
      <c r="BI62" s="248">
        <f t="shared" si="30"/>
        <v>0</v>
      </c>
      <c r="BJ62" s="248">
        <f t="shared" si="30"/>
        <v>0</v>
      </c>
      <c r="BK62" s="248">
        <f t="shared" si="30"/>
        <v>8.6156000000000006</v>
      </c>
      <c r="BL62" s="248">
        <f t="shared" si="30"/>
        <v>0</v>
      </c>
      <c r="BM62" s="248">
        <f t="shared" si="30"/>
        <v>0</v>
      </c>
      <c r="BN62" s="248">
        <f t="shared" si="30"/>
        <v>5.24</v>
      </c>
      <c r="BO62" s="248">
        <f t="shared" si="30"/>
        <v>0</v>
      </c>
      <c r="BP62" s="248">
        <f t="shared" si="30"/>
        <v>0</v>
      </c>
      <c r="BQ62" s="248">
        <f t="shared" si="30"/>
        <v>0</v>
      </c>
      <c r="BR62" s="248">
        <f t="shared" ref="BR62:BW62" si="31">BR63</f>
        <v>0</v>
      </c>
      <c r="BS62" s="248">
        <f t="shared" si="31"/>
        <v>0</v>
      </c>
      <c r="BT62" s="248">
        <f t="shared" si="31"/>
        <v>0</v>
      </c>
      <c r="BU62" s="248">
        <f t="shared" si="31"/>
        <v>0</v>
      </c>
      <c r="BV62" s="248">
        <f t="shared" si="31"/>
        <v>0</v>
      </c>
      <c r="BW62" s="248">
        <f t="shared" si="31"/>
        <v>0</v>
      </c>
      <c r="BX62" s="249" t="s">
        <v>586</v>
      </c>
    </row>
    <row r="63" spans="1:76" s="202" customFormat="1" ht="47.25">
      <c r="A63" s="176" t="s">
        <v>560</v>
      </c>
      <c r="B63" s="177" t="s">
        <v>683</v>
      </c>
      <c r="C63" s="201" t="s">
        <v>586</v>
      </c>
      <c r="D63" s="248">
        <f>SUM(D64:D65)</f>
        <v>8.6156000000000006</v>
      </c>
      <c r="E63" s="248" t="s">
        <v>586</v>
      </c>
      <c r="F63" s="248" t="s">
        <v>586</v>
      </c>
      <c r="G63" s="248" t="s">
        <v>586</v>
      </c>
      <c r="H63" s="248" t="s">
        <v>586</v>
      </c>
      <c r="I63" s="248" t="s">
        <v>586</v>
      </c>
      <c r="J63" s="248">
        <f t="shared" ref="J63:BU63" si="32">SUM(J64:J65)</f>
        <v>0</v>
      </c>
      <c r="K63" s="248">
        <f t="shared" si="32"/>
        <v>0</v>
      </c>
      <c r="L63" s="248">
        <f t="shared" si="32"/>
        <v>0</v>
      </c>
      <c r="M63" s="248">
        <f t="shared" si="32"/>
        <v>0</v>
      </c>
      <c r="N63" s="248">
        <f t="shared" si="32"/>
        <v>0</v>
      </c>
      <c r="O63" s="248">
        <f t="shared" si="32"/>
        <v>0</v>
      </c>
      <c r="P63" s="248">
        <f t="shared" si="32"/>
        <v>0</v>
      </c>
      <c r="Q63" s="248">
        <f t="shared" si="32"/>
        <v>0</v>
      </c>
      <c r="R63" s="248">
        <f t="shared" si="32"/>
        <v>0</v>
      </c>
      <c r="S63" s="248">
        <f t="shared" si="32"/>
        <v>0</v>
      </c>
      <c r="T63" s="248">
        <f t="shared" si="32"/>
        <v>0</v>
      </c>
      <c r="U63" s="248">
        <f t="shared" si="32"/>
        <v>0</v>
      </c>
      <c r="V63" s="248">
        <f t="shared" si="32"/>
        <v>0</v>
      </c>
      <c r="W63" s="248">
        <f t="shared" si="32"/>
        <v>0</v>
      </c>
      <c r="X63" s="248">
        <f t="shared" si="32"/>
        <v>0</v>
      </c>
      <c r="Y63" s="248">
        <f t="shared" si="32"/>
        <v>0</v>
      </c>
      <c r="Z63" s="248">
        <f t="shared" si="32"/>
        <v>0</v>
      </c>
      <c r="AA63" s="248">
        <f t="shared" si="32"/>
        <v>0</v>
      </c>
      <c r="AB63" s="248">
        <f t="shared" si="32"/>
        <v>0</v>
      </c>
      <c r="AC63" s="248">
        <f t="shared" si="32"/>
        <v>0</v>
      </c>
      <c r="AD63" s="248">
        <f t="shared" si="32"/>
        <v>0</v>
      </c>
      <c r="AE63" s="248">
        <f t="shared" si="32"/>
        <v>0</v>
      </c>
      <c r="AF63" s="248">
        <f t="shared" si="32"/>
        <v>0</v>
      </c>
      <c r="AG63" s="248">
        <f t="shared" si="32"/>
        <v>0</v>
      </c>
      <c r="AH63" s="248">
        <f t="shared" si="32"/>
        <v>0</v>
      </c>
      <c r="AI63" s="248">
        <f t="shared" si="32"/>
        <v>8.6156000000000006</v>
      </c>
      <c r="AJ63" s="248">
        <f t="shared" si="32"/>
        <v>0</v>
      </c>
      <c r="AK63" s="248">
        <f t="shared" si="32"/>
        <v>0</v>
      </c>
      <c r="AL63" s="248">
        <f t="shared" si="32"/>
        <v>5.24</v>
      </c>
      <c r="AM63" s="248">
        <f t="shared" si="32"/>
        <v>0</v>
      </c>
      <c r="AN63" s="248">
        <f t="shared" si="32"/>
        <v>0</v>
      </c>
      <c r="AO63" s="248">
        <f t="shared" si="32"/>
        <v>0</v>
      </c>
      <c r="AP63" s="248">
        <f t="shared" si="32"/>
        <v>0</v>
      </c>
      <c r="AQ63" s="248">
        <f t="shared" si="32"/>
        <v>0</v>
      </c>
      <c r="AR63" s="248">
        <f t="shared" si="32"/>
        <v>0</v>
      </c>
      <c r="AS63" s="248">
        <f t="shared" si="32"/>
        <v>0</v>
      </c>
      <c r="AT63" s="248">
        <f t="shared" si="32"/>
        <v>0</v>
      </c>
      <c r="AU63" s="248">
        <f t="shared" si="32"/>
        <v>0</v>
      </c>
      <c r="AV63" s="248">
        <f t="shared" si="32"/>
        <v>0</v>
      </c>
      <c r="AW63" s="248">
        <f t="shared" si="32"/>
        <v>0</v>
      </c>
      <c r="AX63" s="248">
        <f t="shared" si="32"/>
        <v>0</v>
      </c>
      <c r="AY63" s="248">
        <f t="shared" si="32"/>
        <v>0</v>
      </c>
      <c r="AZ63" s="248">
        <f t="shared" si="32"/>
        <v>0</v>
      </c>
      <c r="BA63" s="248">
        <f t="shared" si="32"/>
        <v>0</v>
      </c>
      <c r="BB63" s="248">
        <f t="shared" si="32"/>
        <v>0</v>
      </c>
      <c r="BC63" s="248">
        <f t="shared" si="32"/>
        <v>0</v>
      </c>
      <c r="BD63" s="248">
        <f t="shared" si="32"/>
        <v>0</v>
      </c>
      <c r="BE63" s="248">
        <f t="shared" si="32"/>
        <v>0</v>
      </c>
      <c r="BF63" s="248">
        <f t="shared" si="32"/>
        <v>0</v>
      </c>
      <c r="BG63" s="248">
        <f t="shared" si="32"/>
        <v>0</v>
      </c>
      <c r="BH63" s="248">
        <f t="shared" si="32"/>
        <v>0</v>
      </c>
      <c r="BI63" s="248">
        <f t="shared" si="32"/>
        <v>0</v>
      </c>
      <c r="BJ63" s="248">
        <f t="shared" si="32"/>
        <v>0</v>
      </c>
      <c r="BK63" s="248">
        <f t="shared" si="32"/>
        <v>8.6156000000000006</v>
      </c>
      <c r="BL63" s="248">
        <f t="shared" si="32"/>
        <v>0</v>
      </c>
      <c r="BM63" s="248">
        <f t="shared" si="32"/>
        <v>0</v>
      </c>
      <c r="BN63" s="248">
        <f t="shared" si="32"/>
        <v>5.24</v>
      </c>
      <c r="BO63" s="248">
        <f t="shared" si="32"/>
        <v>0</v>
      </c>
      <c r="BP63" s="248">
        <f t="shared" si="32"/>
        <v>0</v>
      </c>
      <c r="BQ63" s="248">
        <f t="shared" si="32"/>
        <v>0</v>
      </c>
      <c r="BR63" s="248">
        <f t="shared" si="32"/>
        <v>0</v>
      </c>
      <c r="BS63" s="248">
        <f t="shared" si="32"/>
        <v>0</v>
      </c>
      <c r="BT63" s="248">
        <f t="shared" si="32"/>
        <v>0</v>
      </c>
      <c r="BU63" s="248">
        <f t="shared" si="32"/>
        <v>0</v>
      </c>
      <c r="BV63" s="248">
        <f>SUM(BV64:BV65)</f>
        <v>0</v>
      </c>
      <c r="BW63" s="248">
        <f>SUM(BW64:BW65)</f>
        <v>0</v>
      </c>
      <c r="BX63" s="249" t="s">
        <v>586</v>
      </c>
    </row>
    <row r="64" spans="1:76" ht="47.25">
      <c r="A64" s="29" t="s">
        <v>753</v>
      </c>
      <c r="B64" s="186" t="s">
        <v>707</v>
      </c>
      <c r="C64" s="217" t="s">
        <v>789</v>
      </c>
      <c r="D64" s="250">
        <v>4.609</v>
      </c>
      <c r="E64" s="252" t="s">
        <v>586</v>
      </c>
      <c r="F64" s="252">
        <v>0</v>
      </c>
      <c r="G64" s="252">
        <v>0</v>
      </c>
      <c r="H64" s="252">
        <v>0</v>
      </c>
      <c r="I64" s="252">
        <v>0</v>
      </c>
      <c r="J64" s="252">
        <v>0</v>
      </c>
      <c r="K64" s="252">
        <v>0</v>
      </c>
      <c r="L64" s="252">
        <v>0</v>
      </c>
      <c r="M64" s="253">
        <v>0</v>
      </c>
      <c r="N64" s="253">
        <v>0</v>
      </c>
      <c r="O64" s="253">
        <v>0</v>
      </c>
      <c r="P64" s="253">
        <v>0</v>
      </c>
      <c r="Q64" s="253">
        <v>0</v>
      </c>
      <c r="R64" s="253">
        <v>0</v>
      </c>
      <c r="S64" s="253">
        <v>0</v>
      </c>
      <c r="T64" s="253"/>
      <c r="U64" s="253"/>
      <c r="V64" s="253"/>
      <c r="W64" s="253"/>
      <c r="X64" s="253"/>
      <c r="Y64" s="253"/>
      <c r="Z64" s="253"/>
      <c r="AA64" s="253">
        <v>0</v>
      </c>
      <c r="AB64" s="253">
        <v>0</v>
      </c>
      <c r="AC64" s="253">
        <v>0</v>
      </c>
      <c r="AD64" s="253">
        <v>0</v>
      </c>
      <c r="AE64" s="253">
        <v>0</v>
      </c>
      <c r="AF64" s="253">
        <v>0</v>
      </c>
      <c r="AG64" s="253">
        <v>0</v>
      </c>
      <c r="AH64" s="253"/>
      <c r="AI64" s="253">
        <v>4.609</v>
      </c>
      <c r="AJ64" s="253"/>
      <c r="AK64" s="253"/>
      <c r="AL64" s="253">
        <v>2.76</v>
      </c>
      <c r="AM64" s="253"/>
      <c r="AN64" s="253"/>
      <c r="AO64" s="253">
        <v>0</v>
      </c>
      <c r="AP64" s="253">
        <v>0</v>
      </c>
      <c r="AQ64" s="253">
        <v>0</v>
      </c>
      <c r="AR64" s="253">
        <v>0</v>
      </c>
      <c r="AS64" s="252">
        <v>0</v>
      </c>
      <c r="AT64" s="253">
        <v>0</v>
      </c>
      <c r="AU64" s="253">
        <v>0</v>
      </c>
      <c r="AV64" s="253"/>
      <c r="AW64" s="253"/>
      <c r="AX64" s="253"/>
      <c r="AY64" s="253"/>
      <c r="AZ64" s="253"/>
      <c r="BA64" s="253"/>
      <c r="BB64" s="253"/>
      <c r="BC64" s="253">
        <v>0</v>
      </c>
      <c r="BD64" s="253">
        <v>0</v>
      </c>
      <c r="BE64" s="253">
        <v>0</v>
      </c>
      <c r="BF64" s="253">
        <v>0</v>
      </c>
      <c r="BG64" s="253">
        <v>0</v>
      </c>
      <c r="BH64" s="253">
        <v>0</v>
      </c>
      <c r="BI64" s="253">
        <v>0</v>
      </c>
      <c r="BJ64" s="254">
        <f t="shared" si="5"/>
        <v>0</v>
      </c>
      <c r="BK64" s="254">
        <f t="shared" si="5"/>
        <v>4.609</v>
      </c>
      <c r="BL64" s="254">
        <f t="shared" si="5"/>
        <v>0</v>
      </c>
      <c r="BM64" s="254">
        <f t="shared" si="5"/>
        <v>0</v>
      </c>
      <c r="BN64" s="254">
        <f t="shared" si="5"/>
        <v>2.76</v>
      </c>
      <c r="BO64" s="254">
        <f t="shared" si="5"/>
        <v>0</v>
      </c>
      <c r="BP64" s="254">
        <f t="shared" si="5"/>
        <v>0</v>
      </c>
      <c r="BQ64" s="253">
        <v>0</v>
      </c>
      <c r="BR64" s="253">
        <v>0</v>
      </c>
      <c r="BS64" s="253">
        <v>0</v>
      </c>
      <c r="BT64" s="253">
        <v>0</v>
      </c>
      <c r="BU64" s="253">
        <v>0</v>
      </c>
      <c r="BV64" s="253">
        <v>0</v>
      </c>
      <c r="BW64" s="253">
        <v>0</v>
      </c>
      <c r="BX64" s="253" t="s">
        <v>586</v>
      </c>
    </row>
    <row r="65" spans="1:76" ht="47.25">
      <c r="A65" s="29" t="s">
        <v>754</v>
      </c>
      <c r="B65" s="186" t="s">
        <v>708</v>
      </c>
      <c r="C65" s="217" t="s">
        <v>790</v>
      </c>
      <c r="D65" s="250">
        <v>4.0066000000000006</v>
      </c>
      <c r="E65" s="252" t="s">
        <v>586</v>
      </c>
      <c r="F65" s="252">
        <v>0</v>
      </c>
      <c r="G65" s="252">
        <v>0</v>
      </c>
      <c r="H65" s="252">
        <v>0</v>
      </c>
      <c r="I65" s="252">
        <v>0</v>
      </c>
      <c r="J65" s="252">
        <v>0</v>
      </c>
      <c r="K65" s="252">
        <v>0</v>
      </c>
      <c r="L65" s="252">
        <v>0</v>
      </c>
      <c r="M65" s="253">
        <v>0</v>
      </c>
      <c r="N65" s="253">
        <v>0</v>
      </c>
      <c r="O65" s="253">
        <v>0</v>
      </c>
      <c r="P65" s="253">
        <v>0</v>
      </c>
      <c r="Q65" s="253">
        <v>0</v>
      </c>
      <c r="R65" s="253">
        <v>0</v>
      </c>
      <c r="S65" s="253">
        <v>0</v>
      </c>
      <c r="T65" s="253"/>
      <c r="U65" s="253"/>
      <c r="V65" s="253"/>
      <c r="W65" s="253"/>
      <c r="X65" s="253"/>
      <c r="Y65" s="253"/>
      <c r="Z65" s="253"/>
      <c r="AA65" s="253">
        <v>0</v>
      </c>
      <c r="AB65" s="253">
        <v>0</v>
      </c>
      <c r="AC65" s="253">
        <v>0</v>
      </c>
      <c r="AD65" s="253">
        <v>0</v>
      </c>
      <c r="AE65" s="253">
        <v>0</v>
      </c>
      <c r="AF65" s="253">
        <v>0</v>
      </c>
      <c r="AG65" s="253">
        <v>0</v>
      </c>
      <c r="AH65" s="253"/>
      <c r="AI65" s="253">
        <v>4.0066000000000006</v>
      </c>
      <c r="AJ65" s="253"/>
      <c r="AK65" s="253"/>
      <c r="AL65" s="253">
        <v>2.48</v>
      </c>
      <c r="AM65" s="253"/>
      <c r="AN65" s="253"/>
      <c r="AO65" s="253">
        <v>0</v>
      </c>
      <c r="AP65" s="253">
        <v>0</v>
      </c>
      <c r="AQ65" s="253">
        <v>0</v>
      </c>
      <c r="AR65" s="253">
        <v>0</v>
      </c>
      <c r="AS65" s="252">
        <v>0</v>
      </c>
      <c r="AT65" s="253">
        <v>0</v>
      </c>
      <c r="AU65" s="253">
        <v>0</v>
      </c>
      <c r="AV65" s="253"/>
      <c r="AW65" s="253"/>
      <c r="AX65" s="253"/>
      <c r="AY65" s="253"/>
      <c r="AZ65" s="253"/>
      <c r="BA65" s="253"/>
      <c r="BB65" s="253"/>
      <c r="BC65" s="253">
        <v>0</v>
      </c>
      <c r="BD65" s="253">
        <v>0</v>
      </c>
      <c r="BE65" s="253">
        <v>0</v>
      </c>
      <c r="BF65" s="253">
        <v>0</v>
      </c>
      <c r="BG65" s="253">
        <v>0</v>
      </c>
      <c r="BH65" s="253">
        <v>0</v>
      </c>
      <c r="BI65" s="253">
        <v>0</v>
      </c>
      <c r="BJ65" s="254">
        <f t="shared" si="5"/>
        <v>0</v>
      </c>
      <c r="BK65" s="254">
        <f t="shared" si="5"/>
        <v>4.0066000000000006</v>
      </c>
      <c r="BL65" s="254">
        <f t="shared" si="5"/>
        <v>0</v>
      </c>
      <c r="BM65" s="254">
        <f t="shared" si="5"/>
        <v>0</v>
      </c>
      <c r="BN65" s="254">
        <f t="shared" si="5"/>
        <v>2.48</v>
      </c>
      <c r="BO65" s="254">
        <f t="shared" si="5"/>
        <v>0</v>
      </c>
      <c r="BP65" s="254">
        <f t="shared" si="5"/>
        <v>0</v>
      </c>
      <c r="BQ65" s="253">
        <v>0</v>
      </c>
      <c r="BR65" s="253">
        <v>0</v>
      </c>
      <c r="BS65" s="253">
        <v>0</v>
      </c>
      <c r="BT65" s="253">
        <v>0</v>
      </c>
      <c r="BU65" s="253">
        <v>0</v>
      </c>
      <c r="BV65" s="253">
        <v>0</v>
      </c>
      <c r="BW65" s="253">
        <v>0</v>
      </c>
      <c r="BX65" s="253" t="s">
        <v>586</v>
      </c>
    </row>
    <row r="66" spans="1:76" s="202" customFormat="1" ht="47.25">
      <c r="A66" s="176" t="s">
        <v>511</v>
      </c>
      <c r="B66" s="177" t="s">
        <v>685</v>
      </c>
      <c r="C66" s="201" t="s">
        <v>586</v>
      </c>
      <c r="D66" s="248">
        <f>D68</f>
        <v>11.41</v>
      </c>
      <c r="E66" s="248" t="s">
        <v>586</v>
      </c>
      <c r="F66" s="248" t="s">
        <v>586</v>
      </c>
      <c r="G66" s="248" t="s">
        <v>586</v>
      </c>
      <c r="H66" s="248" t="s">
        <v>586</v>
      </c>
      <c r="I66" s="248" t="s">
        <v>586</v>
      </c>
      <c r="J66" s="248">
        <f t="shared" ref="J66:BU66" si="33">J68</f>
        <v>0</v>
      </c>
      <c r="K66" s="248">
        <f t="shared" si="33"/>
        <v>0</v>
      </c>
      <c r="L66" s="248">
        <f t="shared" si="33"/>
        <v>0</v>
      </c>
      <c r="M66" s="248">
        <f t="shared" si="33"/>
        <v>0</v>
      </c>
      <c r="N66" s="248">
        <f t="shared" si="33"/>
        <v>0</v>
      </c>
      <c r="O66" s="248">
        <f t="shared" si="33"/>
        <v>0</v>
      </c>
      <c r="P66" s="248">
        <f t="shared" si="33"/>
        <v>0</v>
      </c>
      <c r="Q66" s="248">
        <f t="shared" si="33"/>
        <v>0</v>
      </c>
      <c r="R66" s="248">
        <f t="shared" si="33"/>
        <v>0</v>
      </c>
      <c r="S66" s="248">
        <f t="shared" si="33"/>
        <v>0</v>
      </c>
      <c r="T66" s="248">
        <f t="shared" si="33"/>
        <v>0</v>
      </c>
      <c r="U66" s="248">
        <f t="shared" si="33"/>
        <v>11.41</v>
      </c>
      <c r="V66" s="248">
        <f t="shared" si="33"/>
        <v>0</v>
      </c>
      <c r="W66" s="248">
        <f t="shared" si="33"/>
        <v>0</v>
      </c>
      <c r="X66" s="248">
        <f t="shared" si="33"/>
        <v>0</v>
      </c>
      <c r="Y66" s="248">
        <f t="shared" si="33"/>
        <v>0</v>
      </c>
      <c r="Z66" s="248">
        <f t="shared" si="33"/>
        <v>1</v>
      </c>
      <c r="AA66" s="248">
        <f t="shared" si="33"/>
        <v>0</v>
      </c>
      <c r="AB66" s="248">
        <f t="shared" si="33"/>
        <v>0</v>
      </c>
      <c r="AC66" s="248">
        <f t="shared" si="33"/>
        <v>0</v>
      </c>
      <c r="AD66" s="248">
        <f t="shared" si="33"/>
        <v>0</v>
      </c>
      <c r="AE66" s="248">
        <f t="shared" si="33"/>
        <v>0</v>
      </c>
      <c r="AF66" s="248">
        <f t="shared" si="33"/>
        <v>0</v>
      </c>
      <c r="AG66" s="248">
        <f t="shared" si="33"/>
        <v>0</v>
      </c>
      <c r="AH66" s="248">
        <f t="shared" si="33"/>
        <v>0</v>
      </c>
      <c r="AI66" s="248">
        <f t="shared" si="33"/>
        <v>0</v>
      </c>
      <c r="AJ66" s="248">
        <f t="shared" si="33"/>
        <v>0</v>
      </c>
      <c r="AK66" s="248">
        <f t="shared" si="33"/>
        <v>0</v>
      </c>
      <c r="AL66" s="248">
        <f t="shared" si="33"/>
        <v>0</v>
      </c>
      <c r="AM66" s="248">
        <f t="shared" si="33"/>
        <v>0</v>
      </c>
      <c r="AN66" s="248">
        <f t="shared" si="33"/>
        <v>0</v>
      </c>
      <c r="AO66" s="248">
        <f t="shared" si="33"/>
        <v>0</v>
      </c>
      <c r="AP66" s="248">
        <f t="shared" si="33"/>
        <v>0</v>
      </c>
      <c r="AQ66" s="248">
        <f t="shared" si="33"/>
        <v>0</v>
      </c>
      <c r="AR66" s="248">
        <f t="shared" si="33"/>
        <v>0</v>
      </c>
      <c r="AS66" s="248">
        <f t="shared" si="33"/>
        <v>0</v>
      </c>
      <c r="AT66" s="248">
        <f t="shared" si="33"/>
        <v>0</v>
      </c>
      <c r="AU66" s="248">
        <f t="shared" si="33"/>
        <v>0</v>
      </c>
      <c r="AV66" s="248">
        <f t="shared" si="33"/>
        <v>0</v>
      </c>
      <c r="AW66" s="248">
        <f t="shared" si="33"/>
        <v>0</v>
      </c>
      <c r="AX66" s="248">
        <f t="shared" si="33"/>
        <v>0</v>
      </c>
      <c r="AY66" s="248">
        <f t="shared" si="33"/>
        <v>0</v>
      </c>
      <c r="AZ66" s="248">
        <f t="shared" si="33"/>
        <v>0</v>
      </c>
      <c r="BA66" s="248">
        <f t="shared" si="33"/>
        <v>0</v>
      </c>
      <c r="BB66" s="248">
        <f t="shared" si="33"/>
        <v>0</v>
      </c>
      <c r="BC66" s="248">
        <f t="shared" si="33"/>
        <v>0</v>
      </c>
      <c r="BD66" s="248">
        <f t="shared" si="33"/>
        <v>0</v>
      </c>
      <c r="BE66" s="248">
        <f t="shared" si="33"/>
        <v>0</v>
      </c>
      <c r="BF66" s="248">
        <f t="shared" si="33"/>
        <v>0</v>
      </c>
      <c r="BG66" s="248">
        <f t="shared" si="33"/>
        <v>0</v>
      </c>
      <c r="BH66" s="248">
        <f t="shared" si="33"/>
        <v>0</v>
      </c>
      <c r="BI66" s="248">
        <f t="shared" si="33"/>
        <v>0</v>
      </c>
      <c r="BJ66" s="248">
        <f t="shared" si="33"/>
        <v>0</v>
      </c>
      <c r="BK66" s="248">
        <f t="shared" si="33"/>
        <v>11.41</v>
      </c>
      <c r="BL66" s="248">
        <f t="shared" si="33"/>
        <v>0</v>
      </c>
      <c r="BM66" s="248">
        <f t="shared" si="33"/>
        <v>0</v>
      </c>
      <c r="BN66" s="248">
        <f t="shared" si="33"/>
        <v>0</v>
      </c>
      <c r="BO66" s="248">
        <f t="shared" si="33"/>
        <v>0</v>
      </c>
      <c r="BP66" s="248">
        <f t="shared" si="33"/>
        <v>1</v>
      </c>
      <c r="BQ66" s="248">
        <f t="shared" si="33"/>
        <v>0</v>
      </c>
      <c r="BR66" s="248">
        <f t="shared" si="33"/>
        <v>0</v>
      </c>
      <c r="BS66" s="248">
        <f t="shared" si="33"/>
        <v>0</v>
      </c>
      <c r="BT66" s="248">
        <f t="shared" si="33"/>
        <v>0</v>
      </c>
      <c r="BU66" s="248">
        <f t="shared" si="33"/>
        <v>0</v>
      </c>
      <c r="BV66" s="248">
        <f>BV68</f>
        <v>0</v>
      </c>
      <c r="BW66" s="248">
        <f>BW68</f>
        <v>0</v>
      </c>
      <c r="BX66" s="249" t="s">
        <v>586</v>
      </c>
    </row>
    <row r="67" spans="1:76" s="202" customFormat="1" ht="47.25">
      <c r="A67" s="176" t="s">
        <v>567</v>
      </c>
      <c r="B67" s="177" t="s">
        <v>684</v>
      </c>
      <c r="C67" s="201" t="s">
        <v>586</v>
      </c>
      <c r="D67" s="248">
        <f>D68</f>
        <v>11.41</v>
      </c>
      <c r="E67" s="248" t="s">
        <v>586</v>
      </c>
      <c r="F67" s="248" t="s">
        <v>586</v>
      </c>
      <c r="G67" s="248" t="s">
        <v>586</v>
      </c>
      <c r="H67" s="248" t="s">
        <v>586</v>
      </c>
      <c r="I67" s="248" t="s">
        <v>586</v>
      </c>
      <c r="J67" s="248">
        <f t="shared" ref="J67:BU67" si="34">J68</f>
        <v>0</v>
      </c>
      <c r="K67" s="248">
        <f t="shared" si="34"/>
        <v>0</v>
      </c>
      <c r="L67" s="248">
        <f t="shared" si="34"/>
        <v>0</v>
      </c>
      <c r="M67" s="248">
        <f t="shared" si="34"/>
        <v>0</v>
      </c>
      <c r="N67" s="248">
        <f t="shared" si="34"/>
        <v>0</v>
      </c>
      <c r="O67" s="248">
        <f t="shared" si="34"/>
        <v>0</v>
      </c>
      <c r="P67" s="248">
        <f t="shared" si="34"/>
        <v>0</v>
      </c>
      <c r="Q67" s="248">
        <f t="shared" si="34"/>
        <v>0</v>
      </c>
      <c r="R67" s="248">
        <f t="shared" si="34"/>
        <v>0</v>
      </c>
      <c r="S67" s="248">
        <f t="shared" si="34"/>
        <v>0</v>
      </c>
      <c r="T67" s="248">
        <f t="shared" si="34"/>
        <v>0</v>
      </c>
      <c r="U67" s="248">
        <f t="shared" si="34"/>
        <v>11.41</v>
      </c>
      <c r="V67" s="248">
        <f t="shared" si="34"/>
        <v>0</v>
      </c>
      <c r="W67" s="248">
        <f t="shared" si="34"/>
        <v>0</v>
      </c>
      <c r="X67" s="248">
        <f t="shared" si="34"/>
        <v>0</v>
      </c>
      <c r="Y67" s="248">
        <f t="shared" si="34"/>
        <v>0</v>
      </c>
      <c r="Z67" s="248">
        <f t="shared" si="34"/>
        <v>1</v>
      </c>
      <c r="AA67" s="248">
        <f t="shared" si="34"/>
        <v>0</v>
      </c>
      <c r="AB67" s="248">
        <f t="shared" si="34"/>
        <v>0</v>
      </c>
      <c r="AC67" s="248">
        <f t="shared" si="34"/>
        <v>0</v>
      </c>
      <c r="AD67" s="248">
        <f t="shared" si="34"/>
        <v>0</v>
      </c>
      <c r="AE67" s="248">
        <f t="shared" si="34"/>
        <v>0</v>
      </c>
      <c r="AF67" s="248">
        <f t="shared" si="34"/>
        <v>0</v>
      </c>
      <c r="AG67" s="248">
        <f t="shared" si="34"/>
        <v>0</v>
      </c>
      <c r="AH67" s="248">
        <f t="shared" si="34"/>
        <v>0</v>
      </c>
      <c r="AI67" s="248">
        <f t="shared" si="34"/>
        <v>0</v>
      </c>
      <c r="AJ67" s="248">
        <f t="shared" si="34"/>
        <v>0</v>
      </c>
      <c r="AK67" s="248">
        <f t="shared" si="34"/>
        <v>0</v>
      </c>
      <c r="AL67" s="248">
        <f t="shared" si="34"/>
        <v>0</v>
      </c>
      <c r="AM67" s="248">
        <f t="shared" si="34"/>
        <v>0</v>
      </c>
      <c r="AN67" s="248">
        <f t="shared" si="34"/>
        <v>0</v>
      </c>
      <c r="AO67" s="248">
        <f t="shared" si="34"/>
        <v>0</v>
      </c>
      <c r="AP67" s="248">
        <f t="shared" si="34"/>
        <v>0</v>
      </c>
      <c r="AQ67" s="248">
        <f t="shared" si="34"/>
        <v>0</v>
      </c>
      <c r="AR67" s="248">
        <f t="shared" si="34"/>
        <v>0</v>
      </c>
      <c r="AS67" s="248">
        <f t="shared" si="34"/>
        <v>0</v>
      </c>
      <c r="AT67" s="248">
        <f t="shared" si="34"/>
        <v>0</v>
      </c>
      <c r="AU67" s="248">
        <f t="shared" si="34"/>
        <v>0</v>
      </c>
      <c r="AV67" s="248">
        <f t="shared" si="34"/>
        <v>0</v>
      </c>
      <c r="AW67" s="248">
        <f t="shared" si="34"/>
        <v>0</v>
      </c>
      <c r="AX67" s="248">
        <f t="shared" si="34"/>
        <v>0</v>
      </c>
      <c r="AY67" s="248">
        <f t="shared" si="34"/>
        <v>0</v>
      </c>
      <c r="AZ67" s="248">
        <f t="shared" si="34"/>
        <v>0</v>
      </c>
      <c r="BA67" s="248">
        <f t="shared" si="34"/>
        <v>0</v>
      </c>
      <c r="BB67" s="248">
        <f t="shared" si="34"/>
        <v>0</v>
      </c>
      <c r="BC67" s="248">
        <f t="shared" si="34"/>
        <v>0</v>
      </c>
      <c r="BD67" s="248">
        <f t="shared" si="34"/>
        <v>0</v>
      </c>
      <c r="BE67" s="248">
        <f t="shared" si="34"/>
        <v>0</v>
      </c>
      <c r="BF67" s="248">
        <f t="shared" si="34"/>
        <v>0</v>
      </c>
      <c r="BG67" s="248">
        <f t="shared" si="34"/>
        <v>0</v>
      </c>
      <c r="BH67" s="248">
        <f t="shared" si="34"/>
        <v>0</v>
      </c>
      <c r="BI67" s="248">
        <f t="shared" si="34"/>
        <v>0</v>
      </c>
      <c r="BJ67" s="248">
        <f t="shared" si="34"/>
        <v>0</v>
      </c>
      <c r="BK67" s="248">
        <f t="shared" si="34"/>
        <v>11.41</v>
      </c>
      <c r="BL67" s="248">
        <f t="shared" si="34"/>
        <v>0</v>
      </c>
      <c r="BM67" s="248">
        <f t="shared" si="34"/>
        <v>0</v>
      </c>
      <c r="BN67" s="248">
        <f t="shared" si="34"/>
        <v>0</v>
      </c>
      <c r="BO67" s="248">
        <f t="shared" si="34"/>
        <v>0</v>
      </c>
      <c r="BP67" s="248">
        <f t="shared" si="34"/>
        <v>1</v>
      </c>
      <c r="BQ67" s="248">
        <f t="shared" si="34"/>
        <v>0</v>
      </c>
      <c r="BR67" s="248">
        <f t="shared" si="34"/>
        <v>0</v>
      </c>
      <c r="BS67" s="248">
        <f t="shared" si="34"/>
        <v>0</v>
      </c>
      <c r="BT67" s="248">
        <f t="shared" si="34"/>
        <v>0</v>
      </c>
      <c r="BU67" s="248">
        <f t="shared" si="34"/>
        <v>0</v>
      </c>
      <c r="BV67" s="248">
        <f>BV68</f>
        <v>0</v>
      </c>
      <c r="BW67" s="248">
        <f>BW68</f>
        <v>0</v>
      </c>
      <c r="BX67" s="249" t="s">
        <v>586</v>
      </c>
    </row>
    <row r="68" spans="1:76" ht="78.75">
      <c r="A68" s="29" t="s">
        <v>776</v>
      </c>
      <c r="B68" s="186" t="s">
        <v>709</v>
      </c>
      <c r="C68" s="217" t="s">
        <v>790</v>
      </c>
      <c r="D68" s="250">
        <v>11.41</v>
      </c>
      <c r="E68" s="252" t="s">
        <v>586</v>
      </c>
      <c r="F68" s="252">
        <v>0</v>
      </c>
      <c r="G68" s="252">
        <v>0</v>
      </c>
      <c r="H68" s="252">
        <v>0</v>
      </c>
      <c r="I68" s="252">
        <v>0</v>
      </c>
      <c r="J68" s="252">
        <v>0</v>
      </c>
      <c r="K68" s="252">
        <v>0</v>
      </c>
      <c r="L68" s="252">
        <v>0</v>
      </c>
      <c r="M68" s="253">
        <v>0</v>
      </c>
      <c r="N68" s="253">
        <v>0</v>
      </c>
      <c r="O68" s="253">
        <v>0</v>
      </c>
      <c r="P68" s="253">
        <v>0</v>
      </c>
      <c r="Q68" s="253">
        <v>0</v>
      </c>
      <c r="R68" s="253">
        <v>0</v>
      </c>
      <c r="S68" s="253">
        <v>0</v>
      </c>
      <c r="T68" s="253"/>
      <c r="U68" s="253">
        <v>11.41</v>
      </c>
      <c r="V68" s="253"/>
      <c r="W68" s="253"/>
      <c r="X68" s="250"/>
      <c r="Y68" s="253"/>
      <c r="Z68" s="253">
        <v>1</v>
      </c>
      <c r="AA68" s="253">
        <v>0</v>
      </c>
      <c r="AB68" s="253">
        <v>0</v>
      </c>
      <c r="AC68" s="253">
        <v>0</v>
      </c>
      <c r="AD68" s="253">
        <v>0</v>
      </c>
      <c r="AE68" s="253">
        <v>0</v>
      </c>
      <c r="AF68" s="253">
        <v>0</v>
      </c>
      <c r="AG68" s="253">
        <v>0</v>
      </c>
      <c r="AH68" s="253"/>
      <c r="AI68" s="253"/>
      <c r="AJ68" s="253"/>
      <c r="AK68" s="253"/>
      <c r="AL68" s="253"/>
      <c r="AM68" s="253"/>
      <c r="AN68" s="253"/>
      <c r="AO68" s="253">
        <v>0</v>
      </c>
      <c r="AP68" s="253">
        <v>0</v>
      </c>
      <c r="AQ68" s="253">
        <v>0</v>
      </c>
      <c r="AR68" s="253">
        <v>0</v>
      </c>
      <c r="AS68" s="252">
        <v>0</v>
      </c>
      <c r="AT68" s="253">
        <v>0</v>
      </c>
      <c r="AU68" s="253">
        <v>0</v>
      </c>
      <c r="AV68" s="253"/>
      <c r="AW68" s="253"/>
      <c r="AX68" s="253"/>
      <c r="AY68" s="253"/>
      <c r="AZ68" s="253"/>
      <c r="BA68" s="253"/>
      <c r="BB68" s="253"/>
      <c r="BC68" s="253">
        <v>0</v>
      </c>
      <c r="BD68" s="253">
        <v>0</v>
      </c>
      <c r="BE68" s="253">
        <v>0</v>
      </c>
      <c r="BF68" s="253">
        <v>0</v>
      </c>
      <c r="BG68" s="253">
        <v>0</v>
      </c>
      <c r="BH68" s="253">
        <v>0</v>
      </c>
      <c r="BI68" s="253">
        <v>0</v>
      </c>
      <c r="BJ68" s="254">
        <f t="shared" si="5"/>
        <v>0</v>
      </c>
      <c r="BK68" s="254">
        <f t="shared" si="5"/>
        <v>11.41</v>
      </c>
      <c r="BL68" s="254">
        <f t="shared" si="5"/>
        <v>0</v>
      </c>
      <c r="BM68" s="254">
        <f t="shared" si="5"/>
        <v>0</v>
      </c>
      <c r="BN68" s="254">
        <f t="shared" si="5"/>
        <v>0</v>
      </c>
      <c r="BO68" s="254">
        <f t="shared" si="5"/>
        <v>0</v>
      </c>
      <c r="BP68" s="254">
        <f t="shared" si="5"/>
        <v>1</v>
      </c>
      <c r="BQ68" s="253">
        <v>0</v>
      </c>
      <c r="BR68" s="253">
        <v>0</v>
      </c>
      <c r="BS68" s="253">
        <v>0</v>
      </c>
      <c r="BT68" s="253">
        <v>0</v>
      </c>
      <c r="BU68" s="253">
        <v>0</v>
      </c>
      <c r="BV68" s="253">
        <v>0</v>
      </c>
      <c r="BW68" s="253">
        <v>0</v>
      </c>
      <c r="BX68" s="253" t="s">
        <v>586</v>
      </c>
    </row>
    <row r="69" spans="1:76" s="227" customFormat="1" ht="18.75">
      <c r="A69" s="174"/>
      <c r="B69" s="175" t="s">
        <v>666</v>
      </c>
      <c r="C69" s="228" t="s">
        <v>586</v>
      </c>
      <c r="D69" s="246">
        <f t="shared" ref="D69:BO69" si="35">D70</f>
        <v>144.67681999999999</v>
      </c>
      <c r="E69" s="246" t="s">
        <v>586</v>
      </c>
      <c r="F69" s="246" t="str">
        <f t="shared" si="35"/>
        <v>нд</v>
      </c>
      <c r="G69" s="246" t="str">
        <f t="shared" si="35"/>
        <v>нд</v>
      </c>
      <c r="H69" s="246" t="str">
        <f t="shared" si="35"/>
        <v>нд</v>
      </c>
      <c r="I69" s="246" t="str">
        <f t="shared" si="35"/>
        <v>нд</v>
      </c>
      <c r="J69" s="246">
        <f t="shared" si="35"/>
        <v>0</v>
      </c>
      <c r="K69" s="246">
        <f t="shared" si="35"/>
        <v>0</v>
      </c>
      <c r="L69" s="246">
        <f t="shared" si="35"/>
        <v>0</v>
      </c>
      <c r="M69" s="246">
        <f t="shared" si="35"/>
        <v>0</v>
      </c>
      <c r="N69" s="246">
        <f t="shared" si="35"/>
        <v>0</v>
      </c>
      <c r="O69" s="246">
        <f t="shared" si="35"/>
        <v>0</v>
      </c>
      <c r="P69" s="246">
        <f t="shared" si="35"/>
        <v>0</v>
      </c>
      <c r="Q69" s="246">
        <f t="shared" si="35"/>
        <v>0</v>
      </c>
      <c r="R69" s="246">
        <f t="shared" si="35"/>
        <v>0</v>
      </c>
      <c r="S69" s="246">
        <f t="shared" si="35"/>
        <v>0</v>
      </c>
      <c r="T69" s="246">
        <f t="shared" si="35"/>
        <v>0</v>
      </c>
      <c r="U69" s="246">
        <f t="shared" si="35"/>
        <v>40</v>
      </c>
      <c r="V69" s="246">
        <f t="shared" si="35"/>
        <v>0</v>
      </c>
      <c r="W69" s="246">
        <f t="shared" si="35"/>
        <v>0</v>
      </c>
      <c r="X69" s="246">
        <f t="shared" si="35"/>
        <v>0</v>
      </c>
      <c r="Y69" s="246">
        <f t="shared" si="35"/>
        <v>0</v>
      </c>
      <c r="Z69" s="246">
        <f t="shared" si="35"/>
        <v>21</v>
      </c>
      <c r="AA69" s="246">
        <f t="shared" si="35"/>
        <v>0</v>
      </c>
      <c r="AB69" s="246">
        <f t="shared" si="35"/>
        <v>0</v>
      </c>
      <c r="AC69" s="246">
        <f t="shared" si="35"/>
        <v>0</v>
      </c>
      <c r="AD69" s="246">
        <f t="shared" si="35"/>
        <v>0</v>
      </c>
      <c r="AE69" s="246">
        <f t="shared" si="35"/>
        <v>0</v>
      </c>
      <c r="AF69" s="246">
        <f t="shared" si="35"/>
        <v>0</v>
      </c>
      <c r="AG69" s="246">
        <f t="shared" si="35"/>
        <v>0</v>
      </c>
      <c r="AH69" s="246">
        <f t="shared" si="35"/>
        <v>0</v>
      </c>
      <c r="AI69" s="246">
        <f t="shared" si="35"/>
        <v>43.971419999999995</v>
      </c>
      <c r="AJ69" s="246">
        <f t="shared" si="35"/>
        <v>0</v>
      </c>
      <c r="AK69" s="246">
        <f t="shared" si="35"/>
        <v>0</v>
      </c>
      <c r="AL69" s="246">
        <f t="shared" si="35"/>
        <v>17.123999999999999</v>
      </c>
      <c r="AM69" s="246">
        <f t="shared" si="35"/>
        <v>0</v>
      </c>
      <c r="AN69" s="246">
        <f t="shared" si="35"/>
        <v>6</v>
      </c>
      <c r="AO69" s="246">
        <f t="shared" si="35"/>
        <v>0</v>
      </c>
      <c r="AP69" s="246">
        <f t="shared" si="35"/>
        <v>0</v>
      </c>
      <c r="AQ69" s="246">
        <f t="shared" si="35"/>
        <v>0</v>
      </c>
      <c r="AR69" s="246">
        <f t="shared" si="35"/>
        <v>0</v>
      </c>
      <c r="AS69" s="246">
        <f t="shared" si="35"/>
        <v>0</v>
      </c>
      <c r="AT69" s="246">
        <f t="shared" si="35"/>
        <v>0</v>
      </c>
      <c r="AU69" s="246">
        <f t="shared" si="35"/>
        <v>0</v>
      </c>
      <c r="AV69" s="246">
        <f t="shared" si="35"/>
        <v>0</v>
      </c>
      <c r="AW69" s="246">
        <f t="shared" si="35"/>
        <v>60.705399999999997</v>
      </c>
      <c r="AX69" s="246">
        <f t="shared" si="35"/>
        <v>0</v>
      </c>
      <c r="AY69" s="246">
        <f t="shared" si="35"/>
        <v>0</v>
      </c>
      <c r="AZ69" s="246">
        <f t="shared" si="35"/>
        <v>12.826000000000001</v>
      </c>
      <c r="BA69" s="246">
        <f t="shared" si="35"/>
        <v>0</v>
      </c>
      <c r="BB69" s="246">
        <f t="shared" si="35"/>
        <v>31</v>
      </c>
      <c r="BC69" s="246">
        <f t="shared" si="35"/>
        <v>0</v>
      </c>
      <c r="BD69" s="246">
        <f t="shared" si="35"/>
        <v>0</v>
      </c>
      <c r="BE69" s="246">
        <f t="shared" si="35"/>
        <v>0</v>
      </c>
      <c r="BF69" s="246">
        <f t="shared" si="35"/>
        <v>0</v>
      </c>
      <c r="BG69" s="246">
        <f t="shared" si="35"/>
        <v>0</v>
      </c>
      <c r="BH69" s="246">
        <f t="shared" si="35"/>
        <v>0</v>
      </c>
      <c r="BI69" s="246">
        <f t="shared" si="35"/>
        <v>0</v>
      </c>
      <c r="BJ69" s="246">
        <f t="shared" si="35"/>
        <v>0</v>
      </c>
      <c r="BK69" s="246">
        <f t="shared" si="35"/>
        <v>144.67681999999999</v>
      </c>
      <c r="BL69" s="246">
        <f t="shared" si="35"/>
        <v>0</v>
      </c>
      <c r="BM69" s="246">
        <f t="shared" si="35"/>
        <v>0</v>
      </c>
      <c r="BN69" s="246">
        <f t="shared" si="35"/>
        <v>29.95</v>
      </c>
      <c r="BO69" s="246">
        <f t="shared" si="35"/>
        <v>0</v>
      </c>
      <c r="BP69" s="246">
        <f t="shared" ref="BP69:BW69" si="36">BP70</f>
        <v>58</v>
      </c>
      <c r="BQ69" s="246">
        <f t="shared" si="36"/>
        <v>0</v>
      </c>
      <c r="BR69" s="246">
        <f t="shared" si="36"/>
        <v>0</v>
      </c>
      <c r="BS69" s="246">
        <f t="shared" si="36"/>
        <v>0</v>
      </c>
      <c r="BT69" s="246">
        <f t="shared" si="36"/>
        <v>0</v>
      </c>
      <c r="BU69" s="246">
        <f t="shared" si="36"/>
        <v>0</v>
      </c>
      <c r="BV69" s="246">
        <f t="shared" si="36"/>
        <v>0</v>
      </c>
      <c r="BW69" s="246">
        <f t="shared" si="36"/>
        <v>0</v>
      </c>
      <c r="BX69" s="247" t="s">
        <v>586</v>
      </c>
    </row>
    <row r="70" spans="1:76" s="202" customFormat="1" ht="47.25">
      <c r="A70" s="176" t="s">
        <v>504</v>
      </c>
      <c r="B70" s="177" t="s">
        <v>681</v>
      </c>
      <c r="C70" s="201" t="s">
        <v>586</v>
      </c>
      <c r="D70" s="248">
        <f>D71+D79</f>
        <v>144.67681999999999</v>
      </c>
      <c r="E70" s="248" t="s">
        <v>586</v>
      </c>
      <c r="F70" s="248" t="s">
        <v>586</v>
      </c>
      <c r="G70" s="248" t="s">
        <v>586</v>
      </c>
      <c r="H70" s="248" t="s">
        <v>586</v>
      </c>
      <c r="I70" s="248" t="s">
        <v>586</v>
      </c>
      <c r="J70" s="248">
        <f t="shared" ref="J70:BU70" si="37">J71+J79</f>
        <v>0</v>
      </c>
      <c r="K70" s="248">
        <f t="shared" si="37"/>
        <v>0</v>
      </c>
      <c r="L70" s="248">
        <f t="shared" si="37"/>
        <v>0</v>
      </c>
      <c r="M70" s="248">
        <f t="shared" si="37"/>
        <v>0</v>
      </c>
      <c r="N70" s="248">
        <f t="shared" si="37"/>
        <v>0</v>
      </c>
      <c r="O70" s="248">
        <f t="shared" si="37"/>
        <v>0</v>
      </c>
      <c r="P70" s="248">
        <f t="shared" si="37"/>
        <v>0</v>
      </c>
      <c r="Q70" s="248">
        <f t="shared" si="37"/>
        <v>0</v>
      </c>
      <c r="R70" s="248">
        <f t="shared" si="37"/>
        <v>0</v>
      </c>
      <c r="S70" s="248">
        <f t="shared" si="37"/>
        <v>0</v>
      </c>
      <c r="T70" s="248">
        <f t="shared" si="37"/>
        <v>0</v>
      </c>
      <c r="U70" s="248">
        <f t="shared" si="37"/>
        <v>40</v>
      </c>
      <c r="V70" s="248">
        <f t="shared" si="37"/>
        <v>0</v>
      </c>
      <c r="W70" s="248">
        <f t="shared" si="37"/>
        <v>0</v>
      </c>
      <c r="X70" s="248">
        <f t="shared" si="37"/>
        <v>0</v>
      </c>
      <c r="Y70" s="248">
        <f t="shared" si="37"/>
        <v>0</v>
      </c>
      <c r="Z70" s="248">
        <f t="shared" si="37"/>
        <v>21</v>
      </c>
      <c r="AA70" s="248">
        <f t="shared" si="37"/>
        <v>0</v>
      </c>
      <c r="AB70" s="248">
        <f t="shared" si="37"/>
        <v>0</v>
      </c>
      <c r="AC70" s="248">
        <f t="shared" si="37"/>
        <v>0</v>
      </c>
      <c r="AD70" s="248">
        <f t="shared" si="37"/>
        <v>0</v>
      </c>
      <c r="AE70" s="248">
        <f t="shared" si="37"/>
        <v>0</v>
      </c>
      <c r="AF70" s="248">
        <f t="shared" si="37"/>
        <v>0</v>
      </c>
      <c r="AG70" s="248">
        <f t="shared" si="37"/>
        <v>0</v>
      </c>
      <c r="AH70" s="248">
        <f t="shared" si="37"/>
        <v>0</v>
      </c>
      <c r="AI70" s="248">
        <f t="shared" si="37"/>
        <v>43.971419999999995</v>
      </c>
      <c r="AJ70" s="248">
        <f t="shared" si="37"/>
        <v>0</v>
      </c>
      <c r="AK70" s="248">
        <f t="shared" si="37"/>
        <v>0</v>
      </c>
      <c r="AL70" s="248">
        <f t="shared" si="37"/>
        <v>17.123999999999999</v>
      </c>
      <c r="AM70" s="248">
        <f t="shared" si="37"/>
        <v>0</v>
      </c>
      <c r="AN70" s="248">
        <f t="shared" si="37"/>
        <v>6</v>
      </c>
      <c r="AO70" s="248">
        <f t="shared" si="37"/>
        <v>0</v>
      </c>
      <c r="AP70" s="248">
        <f t="shared" si="37"/>
        <v>0</v>
      </c>
      <c r="AQ70" s="248">
        <f t="shared" si="37"/>
        <v>0</v>
      </c>
      <c r="AR70" s="248">
        <f t="shared" si="37"/>
        <v>0</v>
      </c>
      <c r="AS70" s="248">
        <f t="shared" si="37"/>
        <v>0</v>
      </c>
      <c r="AT70" s="248">
        <f t="shared" si="37"/>
        <v>0</v>
      </c>
      <c r="AU70" s="248">
        <f t="shared" si="37"/>
        <v>0</v>
      </c>
      <c r="AV70" s="248">
        <f t="shared" si="37"/>
        <v>0</v>
      </c>
      <c r="AW70" s="248">
        <f t="shared" si="37"/>
        <v>60.705399999999997</v>
      </c>
      <c r="AX70" s="248">
        <f t="shared" si="37"/>
        <v>0</v>
      </c>
      <c r="AY70" s="248">
        <f t="shared" si="37"/>
        <v>0</v>
      </c>
      <c r="AZ70" s="248">
        <f t="shared" si="37"/>
        <v>12.826000000000001</v>
      </c>
      <c r="BA70" s="248">
        <f t="shared" si="37"/>
        <v>0</v>
      </c>
      <c r="BB70" s="248">
        <f t="shared" si="37"/>
        <v>31</v>
      </c>
      <c r="BC70" s="248">
        <f t="shared" si="37"/>
        <v>0</v>
      </c>
      <c r="BD70" s="248">
        <f t="shared" si="37"/>
        <v>0</v>
      </c>
      <c r="BE70" s="248">
        <f t="shared" si="37"/>
        <v>0</v>
      </c>
      <c r="BF70" s="248">
        <f t="shared" si="37"/>
        <v>0</v>
      </c>
      <c r="BG70" s="248">
        <f t="shared" si="37"/>
        <v>0</v>
      </c>
      <c r="BH70" s="248">
        <f t="shared" si="37"/>
        <v>0</v>
      </c>
      <c r="BI70" s="248">
        <f t="shared" si="37"/>
        <v>0</v>
      </c>
      <c r="BJ70" s="248">
        <f t="shared" si="37"/>
        <v>0</v>
      </c>
      <c r="BK70" s="248">
        <f t="shared" si="37"/>
        <v>144.67681999999999</v>
      </c>
      <c r="BL70" s="248">
        <f t="shared" si="37"/>
        <v>0</v>
      </c>
      <c r="BM70" s="248">
        <f t="shared" si="37"/>
        <v>0</v>
      </c>
      <c r="BN70" s="248">
        <f t="shared" si="37"/>
        <v>29.95</v>
      </c>
      <c r="BO70" s="248">
        <f t="shared" si="37"/>
        <v>0</v>
      </c>
      <c r="BP70" s="248">
        <f t="shared" si="37"/>
        <v>58</v>
      </c>
      <c r="BQ70" s="248">
        <f t="shared" si="37"/>
        <v>0</v>
      </c>
      <c r="BR70" s="248">
        <f t="shared" si="37"/>
        <v>0</v>
      </c>
      <c r="BS70" s="248">
        <f t="shared" si="37"/>
        <v>0</v>
      </c>
      <c r="BT70" s="248">
        <f t="shared" si="37"/>
        <v>0</v>
      </c>
      <c r="BU70" s="248">
        <f t="shared" si="37"/>
        <v>0</v>
      </c>
      <c r="BV70" s="248">
        <f>BV71+BV79</f>
        <v>0</v>
      </c>
      <c r="BW70" s="248">
        <f>BW71+BW79</f>
        <v>0</v>
      </c>
      <c r="BX70" s="249" t="s">
        <v>586</v>
      </c>
    </row>
    <row r="71" spans="1:76" s="202" customFormat="1" ht="78.75">
      <c r="A71" s="176" t="s">
        <v>509</v>
      </c>
      <c r="B71" s="177" t="s">
        <v>686</v>
      </c>
      <c r="C71" s="201" t="s">
        <v>586</v>
      </c>
      <c r="D71" s="248">
        <f t="shared" ref="D71:BO71" si="38">D72</f>
        <v>79</v>
      </c>
      <c r="E71" s="248" t="s">
        <v>586</v>
      </c>
      <c r="F71" s="248" t="str">
        <f t="shared" si="38"/>
        <v>нд</v>
      </c>
      <c r="G71" s="248" t="str">
        <f t="shared" si="38"/>
        <v>нд</v>
      </c>
      <c r="H71" s="248" t="str">
        <f t="shared" si="38"/>
        <v>нд</v>
      </c>
      <c r="I71" s="248" t="str">
        <f t="shared" si="38"/>
        <v>нд</v>
      </c>
      <c r="J71" s="248">
        <f t="shared" si="38"/>
        <v>0</v>
      </c>
      <c r="K71" s="248">
        <f t="shared" si="38"/>
        <v>0</v>
      </c>
      <c r="L71" s="248">
        <f t="shared" si="38"/>
        <v>0</v>
      </c>
      <c r="M71" s="248">
        <f t="shared" si="38"/>
        <v>0</v>
      </c>
      <c r="N71" s="248">
        <f t="shared" si="38"/>
        <v>0</v>
      </c>
      <c r="O71" s="248">
        <f t="shared" si="38"/>
        <v>0</v>
      </c>
      <c r="P71" s="248">
        <f t="shared" si="38"/>
        <v>0</v>
      </c>
      <c r="Q71" s="248">
        <f t="shared" si="38"/>
        <v>0</v>
      </c>
      <c r="R71" s="248">
        <f t="shared" si="38"/>
        <v>0</v>
      </c>
      <c r="S71" s="248">
        <f t="shared" si="38"/>
        <v>0</v>
      </c>
      <c r="T71" s="248">
        <f t="shared" si="38"/>
        <v>0</v>
      </c>
      <c r="U71" s="248">
        <f t="shared" si="38"/>
        <v>40</v>
      </c>
      <c r="V71" s="248">
        <f t="shared" si="38"/>
        <v>0</v>
      </c>
      <c r="W71" s="248">
        <f t="shared" si="38"/>
        <v>0</v>
      </c>
      <c r="X71" s="248">
        <f t="shared" si="38"/>
        <v>0</v>
      </c>
      <c r="Y71" s="248">
        <f t="shared" si="38"/>
        <v>0</v>
      </c>
      <c r="Z71" s="248">
        <f t="shared" si="38"/>
        <v>21</v>
      </c>
      <c r="AA71" s="248">
        <f t="shared" si="38"/>
        <v>0</v>
      </c>
      <c r="AB71" s="248">
        <f t="shared" si="38"/>
        <v>0</v>
      </c>
      <c r="AC71" s="248">
        <f t="shared" si="38"/>
        <v>0</v>
      </c>
      <c r="AD71" s="248">
        <f t="shared" si="38"/>
        <v>0</v>
      </c>
      <c r="AE71" s="248">
        <f t="shared" si="38"/>
        <v>0</v>
      </c>
      <c r="AF71" s="248">
        <f t="shared" si="38"/>
        <v>0</v>
      </c>
      <c r="AG71" s="248">
        <f t="shared" si="38"/>
        <v>0</v>
      </c>
      <c r="AH71" s="248">
        <f t="shared" si="38"/>
        <v>0</v>
      </c>
      <c r="AI71" s="248">
        <f t="shared" si="38"/>
        <v>7</v>
      </c>
      <c r="AJ71" s="248">
        <f t="shared" si="38"/>
        <v>0</v>
      </c>
      <c r="AK71" s="248">
        <f t="shared" si="38"/>
        <v>0</v>
      </c>
      <c r="AL71" s="248">
        <f t="shared" si="38"/>
        <v>0</v>
      </c>
      <c r="AM71" s="248">
        <f t="shared" si="38"/>
        <v>0</v>
      </c>
      <c r="AN71" s="248">
        <f t="shared" si="38"/>
        <v>6</v>
      </c>
      <c r="AO71" s="248">
        <f t="shared" si="38"/>
        <v>0</v>
      </c>
      <c r="AP71" s="248">
        <f t="shared" si="38"/>
        <v>0</v>
      </c>
      <c r="AQ71" s="248">
        <f t="shared" si="38"/>
        <v>0</v>
      </c>
      <c r="AR71" s="248">
        <f t="shared" si="38"/>
        <v>0</v>
      </c>
      <c r="AS71" s="248">
        <f t="shared" si="38"/>
        <v>0</v>
      </c>
      <c r="AT71" s="248">
        <f t="shared" si="38"/>
        <v>0</v>
      </c>
      <c r="AU71" s="248">
        <f t="shared" si="38"/>
        <v>0</v>
      </c>
      <c r="AV71" s="248">
        <f t="shared" si="38"/>
        <v>0</v>
      </c>
      <c r="AW71" s="248">
        <f t="shared" si="38"/>
        <v>32</v>
      </c>
      <c r="AX71" s="248">
        <f t="shared" si="38"/>
        <v>0</v>
      </c>
      <c r="AY71" s="248">
        <f t="shared" si="38"/>
        <v>0</v>
      </c>
      <c r="AZ71" s="248">
        <f t="shared" si="38"/>
        <v>0</v>
      </c>
      <c r="BA71" s="248">
        <f t="shared" si="38"/>
        <v>0</v>
      </c>
      <c r="BB71" s="248">
        <f t="shared" si="38"/>
        <v>31</v>
      </c>
      <c r="BC71" s="248">
        <f t="shared" si="38"/>
        <v>0</v>
      </c>
      <c r="BD71" s="248">
        <f t="shared" si="38"/>
        <v>0</v>
      </c>
      <c r="BE71" s="248">
        <f t="shared" si="38"/>
        <v>0</v>
      </c>
      <c r="BF71" s="248">
        <f t="shared" si="38"/>
        <v>0</v>
      </c>
      <c r="BG71" s="248">
        <f t="shared" si="38"/>
        <v>0</v>
      </c>
      <c r="BH71" s="248">
        <f t="shared" si="38"/>
        <v>0</v>
      </c>
      <c r="BI71" s="248">
        <f t="shared" si="38"/>
        <v>0</v>
      </c>
      <c r="BJ71" s="248">
        <f t="shared" si="38"/>
        <v>0</v>
      </c>
      <c r="BK71" s="248">
        <f t="shared" si="38"/>
        <v>79</v>
      </c>
      <c r="BL71" s="248">
        <f t="shared" si="38"/>
        <v>0</v>
      </c>
      <c r="BM71" s="248">
        <f t="shared" si="38"/>
        <v>0</v>
      </c>
      <c r="BN71" s="248">
        <f t="shared" si="38"/>
        <v>0</v>
      </c>
      <c r="BO71" s="248">
        <f t="shared" si="38"/>
        <v>0</v>
      </c>
      <c r="BP71" s="248">
        <f t="shared" ref="BP71:BW71" si="39">BP72</f>
        <v>58</v>
      </c>
      <c r="BQ71" s="248">
        <f t="shared" si="39"/>
        <v>0</v>
      </c>
      <c r="BR71" s="248">
        <f t="shared" si="39"/>
        <v>0</v>
      </c>
      <c r="BS71" s="248">
        <f t="shared" si="39"/>
        <v>0</v>
      </c>
      <c r="BT71" s="248">
        <f t="shared" si="39"/>
        <v>0</v>
      </c>
      <c r="BU71" s="248">
        <f t="shared" si="39"/>
        <v>0</v>
      </c>
      <c r="BV71" s="248">
        <f t="shared" si="39"/>
        <v>0</v>
      </c>
      <c r="BW71" s="248">
        <f t="shared" si="39"/>
        <v>0</v>
      </c>
      <c r="BX71" s="249" t="s">
        <v>586</v>
      </c>
    </row>
    <row r="72" spans="1:76" s="202" customFormat="1" ht="78.75">
      <c r="A72" s="176" t="s">
        <v>557</v>
      </c>
      <c r="B72" s="177" t="s">
        <v>687</v>
      </c>
      <c r="C72" s="201" t="s">
        <v>586</v>
      </c>
      <c r="D72" s="248">
        <f>SUM(D73:D78)</f>
        <v>79</v>
      </c>
      <c r="E72" s="248" t="s">
        <v>586</v>
      </c>
      <c r="F72" s="248" t="s">
        <v>586</v>
      </c>
      <c r="G72" s="248" t="s">
        <v>586</v>
      </c>
      <c r="H72" s="248" t="s">
        <v>586</v>
      </c>
      <c r="I72" s="248" t="s">
        <v>586</v>
      </c>
      <c r="J72" s="248">
        <f t="shared" ref="J72:BU72" si="40">SUM(J73:J78)</f>
        <v>0</v>
      </c>
      <c r="K72" s="248">
        <f t="shared" si="40"/>
        <v>0</v>
      </c>
      <c r="L72" s="248">
        <f t="shared" si="40"/>
        <v>0</v>
      </c>
      <c r="M72" s="248">
        <f t="shared" si="40"/>
        <v>0</v>
      </c>
      <c r="N72" s="248">
        <f t="shared" si="40"/>
        <v>0</v>
      </c>
      <c r="O72" s="248">
        <f t="shared" si="40"/>
        <v>0</v>
      </c>
      <c r="P72" s="248">
        <f t="shared" si="40"/>
        <v>0</v>
      </c>
      <c r="Q72" s="248">
        <f t="shared" si="40"/>
        <v>0</v>
      </c>
      <c r="R72" s="248">
        <f t="shared" si="40"/>
        <v>0</v>
      </c>
      <c r="S72" s="248">
        <f t="shared" si="40"/>
        <v>0</v>
      </c>
      <c r="T72" s="248">
        <f t="shared" si="40"/>
        <v>0</v>
      </c>
      <c r="U72" s="248">
        <f t="shared" si="40"/>
        <v>40</v>
      </c>
      <c r="V72" s="248">
        <f t="shared" si="40"/>
        <v>0</v>
      </c>
      <c r="W72" s="248">
        <f t="shared" si="40"/>
        <v>0</v>
      </c>
      <c r="X72" s="248">
        <f t="shared" si="40"/>
        <v>0</v>
      </c>
      <c r="Y72" s="248">
        <f t="shared" si="40"/>
        <v>0</v>
      </c>
      <c r="Z72" s="248">
        <f t="shared" si="40"/>
        <v>21</v>
      </c>
      <c r="AA72" s="248">
        <f t="shared" si="40"/>
        <v>0</v>
      </c>
      <c r="AB72" s="248">
        <f t="shared" si="40"/>
        <v>0</v>
      </c>
      <c r="AC72" s="248">
        <f t="shared" si="40"/>
        <v>0</v>
      </c>
      <c r="AD72" s="248">
        <f t="shared" si="40"/>
        <v>0</v>
      </c>
      <c r="AE72" s="248">
        <f t="shared" si="40"/>
        <v>0</v>
      </c>
      <c r="AF72" s="248">
        <f t="shared" si="40"/>
        <v>0</v>
      </c>
      <c r="AG72" s="248">
        <f t="shared" si="40"/>
        <v>0</v>
      </c>
      <c r="AH72" s="248">
        <f t="shared" si="40"/>
        <v>0</v>
      </c>
      <c r="AI72" s="248">
        <f t="shared" si="40"/>
        <v>7</v>
      </c>
      <c r="AJ72" s="248">
        <f t="shared" si="40"/>
        <v>0</v>
      </c>
      <c r="AK72" s="248">
        <f t="shared" si="40"/>
        <v>0</v>
      </c>
      <c r="AL72" s="248">
        <f t="shared" si="40"/>
        <v>0</v>
      </c>
      <c r="AM72" s="248">
        <f t="shared" si="40"/>
        <v>0</v>
      </c>
      <c r="AN72" s="248">
        <f t="shared" si="40"/>
        <v>6</v>
      </c>
      <c r="AO72" s="248">
        <f t="shared" si="40"/>
        <v>0</v>
      </c>
      <c r="AP72" s="248">
        <f t="shared" si="40"/>
        <v>0</v>
      </c>
      <c r="AQ72" s="248">
        <f t="shared" si="40"/>
        <v>0</v>
      </c>
      <c r="AR72" s="248">
        <f t="shared" si="40"/>
        <v>0</v>
      </c>
      <c r="AS72" s="248">
        <f t="shared" si="40"/>
        <v>0</v>
      </c>
      <c r="AT72" s="248">
        <f t="shared" si="40"/>
        <v>0</v>
      </c>
      <c r="AU72" s="248">
        <f t="shared" si="40"/>
        <v>0</v>
      </c>
      <c r="AV72" s="248">
        <f t="shared" si="40"/>
        <v>0</v>
      </c>
      <c r="AW72" s="248">
        <f t="shared" si="40"/>
        <v>32</v>
      </c>
      <c r="AX72" s="248">
        <f t="shared" si="40"/>
        <v>0</v>
      </c>
      <c r="AY72" s="248">
        <f t="shared" si="40"/>
        <v>0</v>
      </c>
      <c r="AZ72" s="248">
        <f t="shared" si="40"/>
        <v>0</v>
      </c>
      <c r="BA72" s="248">
        <f t="shared" si="40"/>
        <v>0</v>
      </c>
      <c r="BB72" s="248">
        <f t="shared" si="40"/>
        <v>31</v>
      </c>
      <c r="BC72" s="248">
        <f t="shared" si="40"/>
        <v>0</v>
      </c>
      <c r="BD72" s="248">
        <f t="shared" si="40"/>
        <v>0</v>
      </c>
      <c r="BE72" s="248">
        <f t="shared" si="40"/>
        <v>0</v>
      </c>
      <c r="BF72" s="248">
        <f t="shared" si="40"/>
        <v>0</v>
      </c>
      <c r="BG72" s="248">
        <f t="shared" si="40"/>
        <v>0</v>
      </c>
      <c r="BH72" s="248">
        <f t="shared" si="40"/>
        <v>0</v>
      </c>
      <c r="BI72" s="248">
        <f t="shared" si="40"/>
        <v>0</v>
      </c>
      <c r="BJ72" s="248">
        <f t="shared" si="40"/>
        <v>0</v>
      </c>
      <c r="BK72" s="248">
        <f t="shared" si="40"/>
        <v>79</v>
      </c>
      <c r="BL72" s="248">
        <f t="shared" si="40"/>
        <v>0</v>
      </c>
      <c r="BM72" s="248">
        <f t="shared" si="40"/>
        <v>0</v>
      </c>
      <c r="BN72" s="248">
        <f t="shared" si="40"/>
        <v>0</v>
      </c>
      <c r="BO72" s="248">
        <f t="shared" si="40"/>
        <v>0</v>
      </c>
      <c r="BP72" s="248">
        <f t="shared" si="40"/>
        <v>58</v>
      </c>
      <c r="BQ72" s="248">
        <f t="shared" si="40"/>
        <v>0</v>
      </c>
      <c r="BR72" s="248">
        <f t="shared" si="40"/>
        <v>0</v>
      </c>
      <c r="BS72" s="248">
        <f t="shared" si="40"/>
        <v>0</v>
      </c>
      <c r="BT72" s="248">
        <f t="shared" si="40"/>
        <v>0</v>
      </c>
      <c r="BU72" s="248">
        <f t="shared" si="40"/>
        <v>0</v>
      </c>
      <c r="BV72" s="248">
        <f>SUM(BV73:BV78)</f>
        <v>0</v>
      </c>
      <c r="BW72" s="248">
        <f>SUM(BW73:BW78)</f>
        <v>0</v>
      </c>
      <c r="BX72" s="249" t="s">
        <v>586</v>
      </c>
    </row>
    <row r="73" spans="1:76" ht="63">
      <c r="A73" s="29" t="s">
        <v>777</v>
      </c>
      <c r="B73" s="169" t="s">
        <v>722</v>
      </c>
      <c r="C73" s="217" t="s">
        <v>791</v>
      </c>
      <c r="D73" s="250">
        <f>BK73</f>
        <v>4</v>
      </c>
      <c r="E73" s="252" t="s">
        <v>586</v>
      </c>
      <c r="F73" s="252">
        <v>0</v>
      </c>
      <c r="G73" s="252">
        <v>0</v>
      </c>
      <c r="H73" s="252">
        <v>0</v>
      </c>
      <c r="I73" s="252">
        <v>0</v>
      </c>
      <c r="J73" s="252">
        <v>0</v>
      </c>
      <c r="K73" s="252">
        <v>0</v>
      </c>
      <c r="L73" s="252">
        <v>0</v>
      </c>
      <c r="M73" s="253">
        <v>0</v>
      </c>
      <c r="N73" s="253">
        <v>0</v>
      </c>
      <c r="O73" s="253">
        <v>0</v>
      </c>
      <c r="P73" s="253">
        <v>0</v>
      </c>
      <c r="Q73" s="253">
        <v>0</v>
      </c>
      <c r="R73" s="253">
        <v>0</v>
      </c>
      <c r="S73" s="253">
        <v>0</v>
      </c>
      <c r="T73" s="253"/>
      <c r="U73" s="253">
        <v>4</v>
      </c>
      <c r="V73" s="253"/>
      <c r="W73" s="253"/>
      <c r="X73" s="253"/>
      <c r="Y73" s="253"/>
      <c r="Z73" s="253">
        <v>4</v>
      </c>
      <c r="AA73" s="253">
        <v>0</v>
      </c>
      <c r="AB73" s="253">
        <v>0</v>
      </c>
      <c r="AC73" s="253">
        <v>0</v>
      </c>
      <c r="AD73" s="253">
        <v>0</v>
      </c>
      <c r="AE73" s="253">
        <v>0</v>
      </c>
      <c r="AF73" s="253">
        <v>0</v>
      </c>
      <c r="AG73" s="253">
        <v>0</v>
      </c>
      <c r="AH73" s="253"/>
      <c r="AI73" s="253"/>
      <c r="AJ73" s="253"/>
      <c r="AK73" s="253"/>
      <c r="AL73" s="253"/>
      <c r="AM73" s="253"/>
      <c r="AN73" s="253"/>
      <c r="AO73" s="253">
        <v>0</v>
      </c>
      <c r="AP73" s="253">
        <v>0</v>
      </c>
      <c r="AQ73" s="253">
        <v>0</v>
      </c>
      <c r="AR73" s="253">
        <v>0</v>
      </c>
      <c r="AS73" s="252">
        <v>0</v>
      </c>
      <c r="AT73" s="253">
        <v>0</v>
      </c>
      <c r="AU73" s="253">
        <v>0</v>
      </c>
      <c r="AV73" s="253"/>
      <c r="AW73" s="253"/>
      <c r="AX73" s="253"/>
      <c r="AY73" s="253"/>
      <c r="AZ73" s="253"/>
      <c r="BA73" s="253"/>
      <c r="BB73" s="253"/>
      <c r="BC73" s="253">
        <v>0</v>
      </c>
      <c r="BD73" s="253">
        <v>0</v>
      </c>
      <c r="BE73" s="253">
        <v>0</v>
      </c>
      <c r="BF73" s="253">
        <v>0</v>
      </c>
      <c r="BG73" s="253">
        <v>0</v>
      </c>
      <c r="BH73" s="253">
        <v>0</v>
      </c>
      <c r="BI73" s="253">
        <v>0</v>
      </c>
      <c r="BJ73" s="254">
        <f t="shared" si="5"/>
        <v>0</v>
      </c>
      <c r="BK73" s="254">
        <f t="shared" si="5"/>
        <v>4</v>
      </c>
      <c r="BL73" s="254">
        <f t="shared" si="5"/>
        <v>0</v>
      </c>
      <c r="BM73" s="254">
        <f t="shared" si="5"/>
        <v>0</v>
      </c>
      <c r="BN73" s="254">
        <f t="shared" si="5"/>
        <v>0</v>
      </c>
      <c r="BO73" s="254">
        <f t="shared" si="5"/>
        <v>0</v>
      </c>
      <c r="BP73" s="254">
        <f t="shared" si="5"/>
        <v>4</v>
      </c>
      <c r="BQ73" s="253">
        <v>0</v>
      </c>
      <c r="BR73" s="253">
        <v>0</v>
      </c>
      <c r="BS73" s="253">
        <v>0</v>
      </c>
      <c r="BT73" s="253">
        <v>0</v>
      </c>
      <c r="BU73" s="253">
        <v>0</v>
      </c>
      <c r="BV73" s="253">
        <v>0</v>
      </c>
      <c r="BW73" s="253">
        <v>0</v>
      </c>
      <c r="BX73" s="253" t="s">
        <v>586</v>
      </c>
    </row>
    <row r="74" spans="1:76" ht="110.25">
      <c r="A74" s="29" t="s">
        <v>778</v>
      </c>
      <c r="B74" s="169" t="s">
        <v>724</v>
      </c>
      <c r="C74" s="217" t="s">
        <v>792</v>
      </c>
      <c r="D74" s="250">
        <v>21.5</v>
      </c>
      <c r="E74" s="252" t="s">
        <v>586</v>
      </c>
      <c r="F74" s="252">
        <v>0</v>
      </c>
      <c r="G74" s="252">
        <v>0</v>
      </c>
      <c r="H74" s="252">
        <v>0</v>
      </c>
      <c r="I74" s="252">
        <v>0</v>
      </c>
      <c r="J74" s="252">
        <v>0</v>
      </c>
      <c r="K74" s="252">
        <v>0</v>
      </c>
      <c r="L74" s="252">
        <v>0</v>
      </c>
      <c r="M74" s="253">
        <v>0</v>
      </c>
      <c r="N74" s="253">
        <v>0</v>
      </c>
      <c r="O74" s="253">
        <v>0</v>
      </c>
      <c r="P74" s="253">
        <v>0</v>
      </c>
      <c r="Q74" s="253">
        <v>0</v>
      </c>
      <c r="R74" s="253">
        <v>0</v>
      </c>
      <c r="S74" s="253">
        <v>0</v>
      </c>
      <c r="T74" s="253"/>
      <c r="U74" s="253">
        <v>7.5</v>
      </c>
      <c r="V74" s="253"/>
      <c r="W74" s="253"/>
      <c r="X74" s="253"/>
      <c r="Y74" s="253"/>
      <c r="Z74" s="253">
        <v>3</v>
      </c>
      <c r="AA74" s="253">
        <v>0</v>
      </c>
      <c r="AB74" s="253">
        <v>0</v>
      </c>
      <c r="AC74" s="253">
        <v>0</v>
      </c>
      <c r="AD74" s="253">
        <v>0</v>
      </c>
      <c r="AE74" s="253">
        <v>0</v>
      </c>
      <c r="AF74" s="253">
        <v>0</v>
      </c>
      <c r="AG74" s="253">
        <v>0</v>
      </c>
      <c r="AH74" s="253"/>
      <c r="AI74" s="253"/>
      <c r="AJ74" s="253"/>
      <c r="AK74" s="253"/>
      <c r="AL74" s="253"/>
      <c r="AM74" s="253"/>
      <c r="AN74" s="253"/>
      <c r="AO74" s="253">
        <v>0</v>
      </c>
      <c r="AP74" s="253">
        <v>0</v>
      </c>
      <c r="AQ74" s="253">
        <v>0</v>
      </c>
      <c r="AR74" s="253">
        <v>0</v>
      </c>
      <c r="AS74" s="252">
        <v>0</v>
      </c>
      <c r="AT74" s="253">
        <v>0</v>
      </c>
      <c r="AU74" s="253">
        <v>0</v>
      </c>
      <c r="AV74" s="253"/>
      <c r="AW74" s="253">
        <v>14</v>
      </c>
      <c r="AX74" s="253"/>
      <c r="AY74" s="253"/>
      <c r="AZ74" s="253"/>
      <c r="BA74" s="253"/>
      <c r="BB74" s="253">
        <v>16</v>
      </c>
      <c r="BC74" s="253">
        <v>0</v>
      </c>
      <c r="BD74" s="253">
        <v>0</v>
      </c>
      <c r="BE74" s="253">
        <v>0</v>
      </c>
      <c r="BF74" s="253">
        <v>0</v>
      </c>
      <c r="BG74" s="253">
        <v>0</v>
      </c>
      <c r="BH74" s="253">
        <v>0</v>
      </c>
      <c r="BI74" s="253">
        <v>0</v>
      </c>
      <c r="BJ74" s="254">
        <f t="shared" si="5"/>
        <v>0</v>
      </c>
      <c r="BK74" s="254">
        <f t="shared" si="5"/>
        <v>21.5</v>
      </c>
      <c r="BL74" s="254">
        <f t="shared" si="5"/>
        <v>0</v>
      </c>
      <c r="BM74" s="254">
        <f t="shared" si="5"/>
        <v>0</v>
      </c>
      <c r="BN74" s="254">
        <f t="shared" si="5"/>
        <v>0</v>
      </c>
      <c r="BO74" s="254">
        <f t="shared" si="5"/>
        <v>0</v>
      </c>
      <c r="BP74" s="254">
        <f t="shared" si="5"/>
        <v>19</v>
      </c>
      <c r="BQ74" s="253">
        <v>0</v>
      </c>
      <c r="BR74" s="253">
        <v>0</v>
      </c>
      <c r="BS74" s="253">
        <v>0</v>
      </c>
      <c r="BT74" s="253">
        <v>0</v>
      </c>
      <c r="BU74" s="253">
        <v>0</v>
      </c>
      <c r="BV74" s="253">
        <v>0</v>
      </c>
      <c r="BW74" s="253">
        <v>0</v>
      </c>
      <c r="BX74" s="253" t="s">
        <v>586</v>
      </c>
    </row>
    <row r="75" spans="1:76" ht="94.5">
      <c r="A75" s="29" t="s">
        <v>797</v>
      </c>
      <c r="B75" s="169" t="s">
        <v>725</v>
      </c>
      <c r="C75" s="217" t="s">
        <v>793</v>
      </c>
      <c r="D75" s="250">
        <f>BK75</f>
        <v>8</v>
      </c>
      <c r="E75" s="252" t="s">
        <v>586</v>
      </c>
      <c r="F75" s="252">
        <v>0</v>
      </c>
      <c r="G75" s="252">
        <v>0</v>
      </c>
      <c r="H75" s="252">
        <v>0</v>
      </c>
      <c r="I75" s="252">
        <v>0</v>
      </c>
      <c r="J75" s="252">
        <v>0</v>
      </c>
      <c r="K75" s="252">
        <v>0</v>
      </c>
      <c r="L75" s="252">
        <v>0</v>
      </c>
      <c r="M75" s="253">
        <v>0</v>
      </c>
      <c r="N75" s="253">
        <v>0</v>
      </c>
      <c r="O75" s="253">
        <v>0</v>
      </c>
      <c r="P75" s="253">
        <v>0</v>
      </c>
      <c r="Q75" s="253">
        <v>0</v>
      </c>
      <c r="R75" s="253">
        <v>0</v>
      </c>
      <c r="S75" s="253">
        <v>0</v>
      </c>
      <c r="T75" s="253"/>
      <c r="U75" s="253"/>
      <c r="V75" s="253"/>
      <c r="W75" s="253"/>
      <c r="X75" s="253"/>
      <c r="Y75" s="253"/>
      <c r="Z75" s="253"/>
      <c r="AA75" s="253">
        <v>0</v>
      </c>
      <c r="AB75" s="253">
        <v>0</v>
      </c>
      <c r="AC75" s="253">
        <v>0</v>
      </c>
      <c r="AD75" s="253">
        <v>0</v>
      </c>
      <c r="AE75" s="253">
        <v>0</v>
      </c>
      <c r="AF75" s="253">
        <v>0</v>
      </c>
      <c r="AG75" s="253">
        <v>0</v>
      </c>
      <c r="AH75" s="253"/>
      <c r="AI75" s="253"/>
      <c r="AJ75" s="253"/>
      <c r="AK75" s="253"/>
      <c r="AL75" s="253"/>
      <c r="AM75" s="253"/>
      <c r="AN75" s="253"/>
      <c r="AO75" s="253">
        <v>0</v>
      </c>
      <c r="AP75" s="253">
        <v>0</v>
      </c>
      <c r="AQ75" s="253">
        <v>0</v>
      </c>
      <c r="AR75" s="253">
        <v>0</v>
      </c>
      <c r="AS75" s="252">
        <v>0</v>
      </c>
      <c r="AT75" s="253">
        <v>0</v>
      </c>
      <c r="AU75" s="253">
        <v>0</v>
      </c>
      <c r="AV75" s="253"/>
      <c r="AW75" s="253">
        <v>8</v>
      </c>
      <c r="AX75" s="253"/>
      <c r="AY75" s="253"/>
      <c r="AZ75" s="253"/>
      <c r="BA75" s="253"/>
      <c r="BB75" s="253">
        <v>5</v>
      </c>
      <c r="BC75" s="253">
        <v>0</v>
      </c>
      <c r="BD75" s="253">
        <v>0</v>
      </c>
      <c r="BE75" s="253">
        <v>0</v>
      </c>
      <c r="BF75" s="253">
        <v>0</v>
      </c>
      <c r="BG75" s="253">
        <v>0</v>
      </c>
      <c r="BH75" s="253">
        <v>0</v>
      </c>
      <c r="BI75" s="253">
        <v>0</v>
      </c>
      <c r="BJ75" s="254">
        <f t="shared" si="5"/>
        <v>0</v>
      </c>
      <c r="BK75" s="254">
        <f t="shared" si="5"/>
        <v>8</v>
      </c>
      <c r="BL75" s="254">
        <f t="shared" si="5"/>
        <v>0</v>
      </c>
      <c r="BM75" s="254">
        <f t="shared" si="5"/>
        <v>0</v>
      </c>
      <c r="BN75" s="254">
        <f t="shared" si="5"/>
        <v>0</v>
      </c>
      <c r="BO75" s="254">
        <f t="shared" si="5"/>
        <v>0</v>
      </c>
      <c r="BP75" s="254">
        <f t="shared" si="5"/>
        <v>5</v>
      </c>
      <c r="BQ75" s="253">
        <v>0</v>
      </c>
      <c r="BR75" s="253">
        <v>0</v>
      </c>
      <c r="BS75" s="253">
        <v>0</v>
      </c>
      <c r="BT75" s="253">
        <v>0</v>
      </c>
      <c r="BU75" s="253">
        <v>0</v>
      </c>
      <c r="BV75" s="253">
        <v>0</v>
      </c>
      <c r="BW75" s="253">
        <v>0</v>
      </c>
      <c r="BX75" s="253" t="s">
        <v>586</v>
      </c>
    </row>
    <row r="76" spans="1:76" ht="63">
      <c r="A76" s="29" t="s">
        <v>798</v>
      </c>
      <c r="B76" s="169" t="s">
        <v>723</v>
      </c>
      <c r="C76" s="217" t="s">
        <v>794</v>
      </c>
      <c r="D76" s="250">
        <f>BK76</f>
        <v>7</v>
      </c>
      <c r="E76" s="252" t="s">
        <v>586</v>
      </c>
      <c r="F76" s="252">
        <v>0</v>
      </c>
      <c r="G76" s="252">
        <v>0</v>
      </c>
      <c r="H76" s="252">
        <v>0</v>
      </c>
      <c r="I76" s="252">
        <v>0</v>
      </c>
      <c r="J76" s="252">
        <v>0</v>
      </c>
      <c r="K76" s="252">
        <v>0</v>
      </c>
      <c r="L76" s="252">
        <v>0</v>
      </c>
      <c r="M76" s="253">
        <v>0</v>
      </c>
      <c r="N76" s="253">
        <v>0</v>
      </c>
      <c r="O76" s="253">
        <v>0</v>
      </c>
      <c r="P76" s="253">
        <v>0</v>
      </c>
      <c r="Q76" s="253">
        <v>0</v>
      </c>
      <c r="R76" s="253">
        <v>0</v>
      </c>
      <c r="S76" s="253">
        <v>0</v>
      </c>
      <c r="T76" s="253"/>
      <c r="U76" s="253">
        <v>7</v>
      </c>
      <c r="V76" s="253"/>
      <c r="W76" s="253"/>
      <c r="X76" s="253"/>
      <c r="Y76" s="253"/>
      <c r="Z76" s="253">
        <v>2</v>
      </c>
      <c r="AA76" s="253">
        <v>0</v>
      </c>
      <c r="AB76" s="253">
        <v>0</v>
      </c>
      <c r="AC76" s="253">
        <v>0</v>
      </c>
      <c r="AD76" s="253">
        <v>0</v>
      </c>
      <c r="AE76" s="253">
        <v>0</v>
      </c>
      <c r="AF76" s="253">
        <v>0</v>
      </c>
      <c r="AG76" s="253">
        <v>0</v>
      </c>
      <c r="AH76" s="253"/>
      <c r="AI76" s="253"/>
      <c r="AJ76" s="253"/>
      <c r="AK76" s="253"/>
      <c r="AL76" s="253"/>
      <c r="AM76" s="253"/>
      <c r="AN76" s="253"/>
      <c r="AO76" s="253">
        <v>0</v>
      </c>
      <c r="AP76" s="253">
        <v>0</v>
      </c>
      <c r="AQ76" s="253">
        <v>0</v>
      </c>
      <c r="AR76" s="253">
        <v>0</v>
      </c>
      <c r="AS76" s="252">
        <v>0</v>
      </c>
      <c r="AT76" s="253">
        <v>0</v>
      </c>
      <c r="AU76" s="253">
        <v>0</v>
      </c>
      <c r="AV76" s="253"/>
      <c r="AW76" s="253"/>
      <c r="AX76" s="253"/>
      <c r="AY76" s="253"/>
      <c r="AZ76" s="253"/>
      <c r="BA76" s="253"/>
      <c r="BB76" s="253"/>
      <c r="BC76" s="253">
        <v>0</v>
      </c>
      <c r="BD76" s="253">
        <v>0</v>
      </c>
      <c r="BE76" s="253">
        <v>0</v>
      </c>
      <c r="BF76" s="253">
        <v>0</v>
      </c>
      <c r="BG76" s="253">
        <v>0</v>
      </c>
      <c r="BH76" s="253">
        <v>0</v>
      </c>
      <c r="BI76" s="253">
        <v>0</v>
      </c>
      <c r="BJ76" s="254">
        <f t="shared" si="5"/>
        <v>0</v>
      </c>
      <c r="BK76" s="254">
        <f t="shared" si="5"/>
        <v>7</v>
      </c>
      <c r="BL76" s="254">
        <f t="shared" si="5"/>
        <v>0</v>
      </c>
      <c r="BM76" s="254">
        <f t="shared" si="5"/>
        <v>0</v>
      </c>
      <c r="BN76" s="254">
        <f t="shared" si="5"/>
        <v>0</v>
      </c>
      <c r="BO76" s="254">
        <f t="shared" si="5"/>
        <v>0</v>
      </c>
      <c r="BP76" s="254">
        <f t="shared" si="5"/>
        <v>2</v>
      </c>
      <c r="BQ76" s="253">
        <v>0</v>
      </c>
      <c r="BR76" s="253">
        <v>0</v>
      </c>
      <c r="BS76" s="253">
        <v>0</v>
      </c>
      <c r="BT76" s="253">
        <v>0</v>
      </c>
      <c r="BU76" s="253">
        <v>0</v>
      </c>
      <c r="BV76" s="253">
        <v>0</v>
      </c>
      <c r="BW76" s="253">
        <v>0</v>
      </c>
      <c r="BX76" s="253" t="s">
        <v>586</v>
      </c>
    </row>
    <row r="77" spans="1:76" ht="94.5">
      <c r="A77" s="29" t="s">
        <v>799</v>
      </c>
      <c r="B77" s="169" t="s">
        <v>737</v>
      </c>
      <c r="C77" s="217" t="s">
        <v>795</v>
      </c>
      <c r="D77" s="250">
        <f>BK77</f>
        <v>24.5</v>
      </c>
      <c r="E77" s="252" t="s">
        <v>586</v>
      </c>
      <c r="F77" s="252">
        <v>0</v>
      </c>
      <c r="G77" s="252">
        <v>0</v>
      </c>
      <c r="H77" s="252">
        <v>0</v>
      </c>
      <c r="I77" s="252">
        <v>0</v>
      </c>
      <c r="J77" s="252">
        <v>0</v>
      </c>
      <c r="K77" s="252">
        <v>0</v>
      </c>
      <c r="L77" s="252">
        <v>0</v>
      </c>
      <c r="M77" s="253">
        <v>0</v>
      </c>
      <c r="N77" s="253">
        <v>0</v>
      </c>
      <c r="O77" s="253">
        <v>0</v>
      </c>
      <c r="P77" s="253">
        <v>0</v>
      </c>
      <c r="Q77" s="253">
        <v>0</v>
      </c>
      <c r="R77" s="253">
        <v>0</v>
      </c>
      <c r="S77" s="253">
        <v>0</v>
      </c>
      <c r="T77" s="253"/>
      <c r="U77" s="253">
        <v>11.5</v>
      </c>
      <c r="V77" s="253"/>
      <c r="W77" s="253"/>
      <c r="X77" s="253"/>
      <c r="Y77" s="253"/>
      <c r="Z77" s="253">
        <v>6</v>
      </c>
      <c r="AA77" s="253">
        <v>0</v>
      </c>
      <c r="AB77" s="253">
        <v>0</v>
      </c>
      <c r="AC77" s="253">
        <v>0</v>
      </c>
      <c r="AD77" s="253">
        <v>0</v>
      </c>
      <c r="AE77" s="253">
        <v>0</v>
      </c>
      <c r="AF77" s="253">
        <v>0</v>
      </c>
      <c r="AG77" s="253">
        <v>0</v>
      </c>
      <c r="AH77" s="253"/>
      <c r="AI77" s="253">
        <v>7</v>
      </c>
      <c r="AJ77" s="253"/>
      <c r="AK77" s="253"/>
      <c r="AL77" s="253"/>
      <c r="AM77" s="253"/>
      <c r="AN77" s="253">
        <v>6</v>
      </c>
      <c r="AO77" s="253">
        <v>0</v>
      </c>
      <c r="AP77" s="253">
        <v>0</v>
      </c>
      <c r="AQ77" s="253">
        <v>0</v>
      </c>
      <c r="AR77" s="253">
        <v>0</v>
      </c>
      <c r="AS77" s="252">
        <v>0</v>
      </c>
      <c r="AT77" s="253">
        <v>0</v>
      </c>
      <c r="AU77" s="253">
        <v>0</v>
      </c>
      <c r="AV77" s="253"/>
      <c r="AW77" s="253">
        <v>6</v>
      </c>
      <c r="AX77" s="253"/>
      <c r="AY77" s="253"/>
      <c r="AZ77" s="253"/>
      <c r="BA77" s="253"/>
      <c r="BB77" s="253">
        <v>6</v>
      </c>
      <c r="BC77" s="253">
        <v>0</v>
      </c>
      <c r="BD77" s="253">
        <v>0</v>
      </c>
      <c r="BE77" s="253">
        <v>0</v>
      </c>
      <c r="BF77" s="253">
        <v>0</v>
      </c>
      <c r="BG77" s="253">
        <v>0</v>
      </c>
      <c r="BH77" s="253">
        <v>0</v>
      </c>
      <c r="BI77" s="253">
        <v>0</v>
      </c>
      <c r="BJ77" s="254">
        <f t="shared" si="5"/>
        <v>0</v>
      </c>
      <c r="BK77" s="254">
        <f t="shared" si="5"/>
        <v>24.5</v>
      </c>
      <c r="BL77" s="254">
        <f t="shared" si="5"/>
        <v>0</v>
      </c>
      <c r="BM77" s="254">
        <f t="shared" si="5"/>
        <v>0</v>
      </c>
      <c r="BN77" s="254">
        <f t="shared" si="5"/>
        <v>0</v>
      </c>
      <c r="BO77" s="254">
        <f t="shared" si="5"/>
        <v>0</v>
      </c>
      <c r="BP77" s="254">
        <f t="shared" si="5"/>
        <v>18</v>
      </c>
      <c r="BQ77" s="253">
        <v>0</v>
      </c>
      <c r="BR77" s="253">
        <v>0</v>
      </c>
      <c r="BS77" s="253">
        <v>0</v>
      </c>
      <c r="BT77" s="253">
        <v>0</v>
      </c>
      <c r="BU77" s="253">
        <v>0</v>
      </c>
      <c r="BV77" s="253">
        <v>0</v>
      </c>
      <c r="BW77" s="253">
        <v>0</v>
      </c>
      <c r="BX77" s="253" t="s">
        <v>586</v>
      </c>
    </row>
    <row r="78" spans="1:76" ht="94.5">
      <c r="A78" s="29" t="s">
        <v>800</v>
      </c>
      <c r="B78" s="169" t="s">
        <v>721</v>
      </c>
      <c r="C78" s="217" t="s">
        <v>796</v>
      </c>
      <c r="D78" s="250">
        <f>BK78</f>
        <v>14</v>
      </c>
      <c r="E78" s="252" t="s">
        <v>586</v>
      </c>
      <c r="F78" s="252">
        <v>0</v>
      </c>
      <c r="G78" s="252">
        <v>0</v>
      </c>
      <c r="H78" s="252">
        <v>0</v>
      </c>
      <c r="I78" s="252">
        <v>0</v>
      </c>
      <c r="J78" s="252">
        <v>0</v>
      </c>
      <c r="K78" s="252">
        <v>0</v>
      </c>
      <c r="L78" s="252">
        <v>0</v>
      </c>
      <c r="M78" s="253">
        <v>0</v>
      </c>
      <c r="N78" s="253">
        <v>0</v>
      </c>
      <c r="O78" s="253">
        <v>0</v>
      </c>
      <c r="P78" s="253">
        <v>0</v>
      </c>
      <c r="Q78" s="253">
        <v>0</v>
      </c>
      <c r="R78" s="253">
        <v>0</v>
      </c>
      <c r="S78" s="253">
        <v>0</v>
      </c>
      <c r="T78" s="253"/>
      <c r="U78" s="253">
        <v>10</v>
      </c>
      <c r="V78" s="253"/>
      <c r="W78" s="253"/>
      <c r="X78" s="253"/>
      <c r="Y78" s="253"/>
      <c r="Z78" s="253">
        <v>6</v>
      </c>
      <c r="AA78" s="253">
        <v>0</v>
      </c>
      <c r="AB78" s="253">
        <v>0</v>
      </c>
      <c r="AC78" s="253">
        <v>0</v>
      </c>
      <c r="AD78" s="253">
        <v>0</v>
      </c>
      <c r="AE78" s="253">
        <v>0</v>
      </c>
      <c r="AF78" s="253">
        <v>0</v>
      </c>
      <c r="AG78" s="253">
        <v>0</v>
      </c>
      <c r="AH78" s="253"/>
      <c r="AI78" s="253"/>
      <c r="AJ78" s="253"/>
      <c r="AK78" s="253"/>
      <c r="AL78" s="253"/>
      <c r="AM78" s="253"/>
      <c r="AN78" s="253"/>
      <c r="AO78" s="253">
        <v>0</v>
      </c>
      <c r="AP78" s="253">
        <v>0</v>
      </c>
      <c r="AQ78" s="253">
        <v>0</v>
      </c>
      <c r="AR78" s="253">
        <v>0</v>
      </c>
      <c r="AS78" s="252">
        <v>0</v>
      </c>
      <c r="AT78" s="253">
        <v>0</v>
      </c>
      <c r="AU78" s="253">
        <v>0</v>
      </c>
      <c r="AV78" s="253"/>
      <c r="AW78" s="253">
        <v>4</v>
      </c>
      <c r="AX78" s="253"/>
      <c r="AY78" s="253"/>
      <c r="AZ78" s="253"/>
      <c r="BA78" s="253"/>
      <c r="BB78" s="253">
        <v>4</v>
      </c>
      <c r="BC78" s="253">
        <v>0</v>
      </c>
      <c r="BD78" s="253">
        <v>0</v>
      </c>
      <c r="BE78" s="253">
        <v>0</v>
      </c>
      <c r="BF78" s="253">
        <v>0</v>
      </c>
      <c r="BG78" s="253">
        <v>0</v>
      </c>
      <c r="BH78" s="253">
        <v>0</v>
      </c>
      <c r="BI78" s="253">
        <v>0</v>
      </c>
      <c r="BJ78" s="254">
        <f t="shared" si="5"/>
        <v>0</v>
      </c>
      <c r="BK78" s="254">
        <f t="shared" si="5"/>
        <v>14</v>
      </c>
      <c r="BL78" s="254">
        <f t="shared" si="5"/>
        <v>0</v>
      </c>
      <c r="BM78" s="254">
        <f t="shared" si="5"/>
        <v>0</v>
      </c>
      <c r="BN78" s="254">
        <f t="shared" si="5"/>
        <v>0</v>
      </c>
      <c r="BO78" s="254">
        <f t="shared" si="5"/>
        <v>0</v>
      </c>
      <c r="BP78" s="254">
        <f t="shared" si="5"/>
        <v>10</v>
      </c>
      <c r="BQ78" s="253">
        <v>0</v>
      </c>
      <c r="BR78" s="253">
        <v>0</v>
      </c>
      <c r="BS78" s="253">
        <v>0</v>
      </c>
      <c r="BT78" s="253">
        <v>0</v>
      </c>
      <c r="BU78" s="253">
        <v>0</v>
      </c>
      <c r="BV78" s="253">
        <v>0</v>
      </c>
      <c r="BW78" s="253">
        <v>0</v>
      </c>
      <c r="BX78" s="253" t="s">
        <v>586</v>
      </c>
    </row>
    <row r="79" spans="1:76" s="202" customFormat="1" ht="63">
      <c r="A79" s="176" t="s">
        <v>510</v>
      </c>
      <c r="B79" s="177" t="s">
        <v>682</v>
      </c>
      <c r="C79" s="201" t="s">
        <v>586</v>
      </c>
      <c r="D79" s="248">
        <f t="shared" ref="D79:BO79" si="41">D80</f>
        <v>65.676819999999992</v>
      </c>
      <c r="E79" s="248" t="s">
        <v>586</v>
      </c>
      <c r="F79" s="248" t="str">
        <f t="shared" si="41"/>
        <v>нд</v>
      </c>
      <c r="G79" s="248" t="str">
        <f t="shared" si="41"/>
        <v>нд</v>
      </c>
      <c r="H79" s="248" t="str">
        <f t="shared" si="41"/>
        <v>нд</v>
      </c>
      <c r="I79" s="248" t="str">
        <f t="shared" si="41"/>
        <v>нд</v>
      </c>
      <c r="J79" s="248">
        <f t="shared" si="41"/>
        <v>0</v>
      </c>
      <c r="K79" s="248">
        <f t="shared" si="41"/>
        <v>0</v>
      </c>
      <c r="L79" s="248">
        <f t="shared" si="41"/>
        <v>0</v>
      </c>
      <c r="M79" s="248">
        <f t="shared" si="41"/>
        <v>0</v>
      </c>
      <c r="N79" s="248">
        <f t="shared" si="41"/>
        <v>0</v>
      </c>
      <c r="O79" s="248">
        <f t="shared" si="41"/>
        <v>0</v>
      </c>
      <c r="P79" s="248">
        <f t="shared" si="41"/>
        <v>0</v>
      </c>
      <c r="Q79" s="248">
        <f t="shared" si="41"/>
        <v>0</v>
      </c>
      <c r="R79" s="248">
        <f t="shared" si="41"/>
        <v>0</v>
      </c>
      <c r="S79" s="248">
        <f t="shared" si="41"/>
        <v>0</v>
      </c>
      <c r="T79" s="248">
        <f t="shared" si="41"/>
        <v>0</v>
      </c>
      <c r="U79" s="248">
        <f t="shared" si="41"/>
        <v>0</v>
      </c>
      <c r="V79" s="248">
        <f t="shared" si="41"/>
        <v>0</v>
      </c>
      <c r="W79" s="248">
        <f t="shared" si="41"/>
        <v>0</v>
      </c>
      <c r="X79" s="248">
        <f t="shared" si="41"/>
        <v>0</v>
      </c>
      <c r="Y79" s="248">
        <f t="shared" si="41"/>
        <v>0</v>
      </c>
      <c r="Z79" s="248">
        <f t="shared" si="41"/>
        <v>0</v>
      </c>
      <c r="AA79" s="248">
        <f t="shared" si="41"/>
        <v>0</v>
      </c>
      <c r="AB79" s="248">
        <f t="shared" si="41"/>
        <v>0</v>
      </c>
      <c r="AC79" s="248">
        <f t="shared" si="41"/>
        <v>0</v>
      </c>
      <c r="AD79" s="248">
        <f t="shared" si="41"/>
        <v>0</v>
      </c>
      <c r="AE79" s="248">
        <f t="shared" si="41"/>
        <v>0</v>
      </c>
      <c r="AF79" s="248">
        <f t="shared" si="41"/>
        <v>0</v>
      </c>
      <c r="AG79" s="248">
        <f t="shared" si="41"/>
        <v>0</v>
      </c>
      <c r="AH79" s="248">
        <f t="shared" si="41"/>
        <v>0</v>
      </c>
      <c r="AI79" s="248">
        <f t="shared" si="41"/>
        <v>36.971419999999995</v>
      </c>
      <c r="AJ79" s="248">
        <f t="shared" si="41"/>
        <v>0</v>
      </c>
      <c r="AK79" s="248">
        <f t="shared" si="41"/>
        <v>0</v>
      </c>
      <c r="AL79" s="248">
        <f t="shared" si="41"/>
        <v>17.123999999999999</v>
      </c>
      <c r="AM79" s="248">
        <f t="shared" si="41"/>
        <v>0</v>
      </c>
      <c r="AN79" s="248">
        <f t="shared" si="41"/>
        <v>0</v>
      </c>
      <c r="AO79" s="248">
        <f t="shared" si="41"/>
        <v>0</v>
      </c>
      <c r="AP79" s="248">
        <f t="shared" si="41"/>
        <v>0</v>
      </c>
      <c r="AQ79" s="248">
        <f t="shared" si="41"/>
        <v>0</v>
      </c>
      <c r="AR79" s="248">
        <f t="shared" si="41"/>
        <v>0</v>
      </c>
      <c r="AS79" s="248">
        <f t="shared" si="41"/>
        <v>0</v>
      </c>
      <c r="AT79" s="248">
        <f t="shared" si="41"/>
        <v>0</v>
      </c>
      <c r="AU79" s="248">
        <f t="shared" si="41"/>
        <v>0</v>
      </c>
      <c r="AV79" s="248">
        <f t="shared" si="41"/>
        <v>0</v>
      </c>
      <c r="AW79" s="248">
        <f t="shared" si="41"/>
        <v>28.705399999999997</v>
      </c>
      <c r="AX79" s="248">
        <f t="shared" si="41"/>
        <v>0</v>
      </c>
      <c r="AY79" s="248">
        <f t="shared" si="41"/>
        <v>0</v>
      </c>
      <c r="AZ79" s="248">
        <f t="shared" si="41"/>
        <v>12.826000000000001</v>
      </c>
      <c r="BA79" s="248">
        <f t="shared" si="41"/>
        <v>0</v>
      </c>
      <c r="BB79" s="248">
        <f t="shared" si="41"/>
        <v>0</v>
      </c>
      <c r="BC79" s="248">
        <f t="shared" si="41"/>
        <v>0</v>
      </c>
      <c r="BD79" s="248">
        <f t="shared" si="41"/>
        <v>0</v>
      </c>
      <c r="BE79" s="248">
        <f t="shared" si="41"/>
        <v>0</v>
      </c>
      <c r="BF79" s="248">
        <f t="shared" si="41"/>
        <v>0</v>
      </c>
      <c r="BG79" s="248">
        <f t="shared" si="41"/>
        <v>0</v>
      </c>
      <c r="BH79" s="248">
        <f t="shared" si="41"/>
        <v>0</v>
      </c>
      <c r="BI79" s="248">
        <f t="shared" si="41"/>
        <v>0</v>
      </c>
      <c r="BJ79" s="248">
        <f t="shared" si="41"/>
        <v>0</v>
      </c>
      <c r="BK79" s="248">
        <f t="shared" si="41"/>
        <v>65.676819999999992</v>
      </c>
      <c r="BL79" s="248">
        <f t="shared" si="41"/>
        <v>0</v>
      </c>
      <c r="BM79" s="248">
        <f t="shared" si="41"/>
        <v>0</v>
      </c>
      <c r="BN79" s="248">
        <f t="shared" si="41"/>
        <v>29.95</v>
      </c>
      <c r="BO79" s="248">
        <f t="shared" si="41"/>
        <v>0</v>
      </c>
      <c r="BP79" s="248">
        <f t="shared" ref="BP79:BW79" si="42">BP80</f>
        <v>0</v>
      </c>
      <c r="BQ79" s="248">
        <f t="shared" si="42"/>
        <v>0</v>
      </c>
      <c r="BR79" s="248">
        <f t="shared" si="42"/>
        <v>0</v>
      </c>
      <c r="BS79" s="248">
        <f t="shared" si="42"/>
        <v>0</v>
      </c>
      <c r="BT79" s="248">
        <f t="shared" si="42"/>
        <v>0</v>
      </c>
      <c r="BU79" s="248">
        <f t="shared" si="42"/>
        <v>0</v>
      </c>
      <c r="BV79" s="248">
        <f t="shared" si="42"/>
        <v>0</v>
      </c>
      <c r="BW79" s="248">
        <f t="shared" si="42"/>
        <v>0</v>
      </c>
      <c r="BX79" s="249" t="s">
        <v>586</v>
      </c>
    </row>
    <row r="80" spans="1:76" s="202" customFormat="1" ht="47.25">
      <c r="A80" s="176" t="s">
        <v>560</v>
      </c>
      <c r="B80" s="177" t="s">
        <v>683</v>
      </c>
      <c r="C80" s="201" t="s">
        <v>586</v>
      </c>
      <c r="D80" s="248">
        <f>SUM(D81:D90)</f>
        <v>65.676819999999992</v>
      </c>
      <c r="E80" s="248" t="s">
        <v>586</v>
      </c>
      <c r="F80" s="248" t="s">
        <v>586</v>
      </c>
      <c r="G80" s="248" t="s">
        <v>586</v>
      </c>
      <c r="H80" s="248" t="s">
        <v>586</v>
      </c>
      <c r="I80" s="248" t="s">
        <v>586</v>
      </c>
      <c r="J80" s="248">
        <f t="shared" ref="J80:BU80" si="43">SUM(J81:J90)</f>
        <v>0</v>
      </c>
      <c r="K80" s="248">
        <f t="shared" si="43"/>
        <v>0</v>
      </c>
      <c r="L80" s="248">
        <f t="shared" si="43"/>
        <v>0</v>
      </c>
      <c r="M80" s="248">
        <f t="shared" si="43"/>
        <v>0</v>
      </c>
      <c r="N80" s="248">
        <f t="shared" si="43"/>
        <v>0</v>
      </c>
      <c r="O80" s="248">
        <f t="shared" si="43"/>
        <v>0</v>
      </c>
      <c r="P80" s="248">
        <f t="shared" si="43"/>
        <v>0</v>
      </c>
      <c r="Q80" s="248">
        <f t="shared" si="43"/>
        <v>0</v>
      </c>
      <c r="R80" s="248">
        <f t="shared" si="43"/>
        <v>0</v>
      </c>
      <c r="S80" s="248">
        <f t="shared" si="43"/>
        <v>0</v>
      </c>
      <c r="T80" s="248">
        <f t="shared" si="43"/>
        <v>0</v>
      </c>
      <c r="U80" s="248">
        <f t="shared" si="43"/>
        <v>0</v>
      </c>
      <c r="V80" s="248">
        <f t="shared" si="43"/>
        <v>0</v>
      </c>
      <c r="W80" s="248">
        <f t="shared" si="43"/>
        <v>0</v>
      </c>
      <c r="X80" s="248">
        <f t="shared" si="43"/>
        <v>0</v>
      </c>
      <c r="Y80" s="248">
        <f t="shared" si="43"/>
        <v>0</v>
      </c>
      <c r="Z80" s="248">
        <f t="shared" si="43"/>
        <v>0</v>
      </c>
      <c r="AA80" s="248">
        <f t="shared" si="43"/>
        <v>0</v>
      </c>
      <c r="AB80" s="248">
        <f t="shared" si="43"/>
        <v>0</v>
      </c>
      <c r="AC80" s="248">
        <f t="shared" si="43"/>
        <v>0</v>
      </c>
      <c r="AD80" s="248">
        <f t="shared" si="43"/>
        <v>0</v>
      </c>
      <c r="AE80" s="248">
        <f t="shared" si="43"/>
        <v>0</v>
      </c>
      <c r="AF80" s="248">
        <f t="shared" si="43"/>
        <v>0</v>
      </c>
      <c r="AG80" s="248">
        <f t="shared" si="43"/>
        <v>0</v>
      </c>
      <c r="AH80" s="248">
        <f t="shared" si="43"/>
        <v>0</v>
      </c>
      <c r="AI80" s="248">
        <f t="shared" si="43"/>
        <v>36.971419999999995</v>
      </c>
      <c r="AJ80" s="248">
        <f t="shared" si="43"/>
        <v>0</v>
      </c>
      <c r="AK80" s="248">
        <f t="shared" si="43"/>
        <v>0</v>
      </c>
      <c r="AL80" s="248">
        <f t="shared" si="43"/>
        <v>17.123999999999999</v>
      </c>
      <c r="AM80" s="248">
        <f t="shared" si="43"/>
        <v>0</v>
      </c>
      <c r="AN80" s="248">
        <f t="shared" si="43"/>
        <v>0</v>
      </c>
      <c r="AO80" s="248">
        <f t="shared" si="43"/>
        <v>0</v>
      </c>
      <c r="AP80" s="248">
        <f t="shared" si="43"/>
        <v>0</v>
      </c>
      <c r="AQ80" s="248">
        <f t="shared" si="43"/>
        <v>0</v>
      </c>
      <c r="AR80" s="248">
        <f t="shared" si="43"/>
        <v>0</v>
      </c>
      <c r="AS80" s="248">
        <f t="shared" si="43"/>
        <v>0</v>
      </c>
      <c r="AT80" s="248">
        <f t="shared" si="43"/>
        <v>0</v>
      </c>
      <c r="AU80" s="248">
        <f t="shared" si="43"/>
        <v>0</v>
      </c>
      <c r="AV80" s="248">
        <f t="shared" si="43"/>
        <v>0</v>
      </c>
      <c r="AW80" s="248">
        <f t="shared" si="43"/>
        <v>28.705399999999997</v>
      </c>
      <c r="AX80" s="248">
        <f t="shared" si="43"/>
        <v>0</v>
      </c>
      <c r="AY80" s="248">
        <f t="shared" si="43"/>
        <v>0</v>
      </c>
      <c r="AZ80" s="248">
        <f t="shared" si="43"/>
        <v>12.826000000000001</v>
      </c>
      <c r="BA80" s="248">
        <f t="shared" si="43"/>
        <v>0</v>
      </c>
      <c r="BB80" s="248">
        <f t="shared" si="43"/>
        <v>0</v>
      </c>
      <c r="BC80" s="248">
        <f t="shared" si="43"/>
        <v>0</v>
      </c>
      <c r="BD80" s="248">
        <f t="shared" si="43"/>
        <v>0</v>
      </c>
      <c r="BE80" s="248">
        <f t="shared" si="43"/>
        <v>0</v>
      </c>
      <c r="BF80" s="248">
        <f t="shared" si="43"/>
        <v>0</v>
      </c>
      <c r="BG80" s="248">
        <f t="shared" si="43"/>
        <v>0</v>
      </c>
      <c r="BH80" s="248">
        <f t="shared" si="43"/>
        <v>0</v>
      </c>
      <c r="BI80" s="248">
        <f t="shared" si="43"/>
        <v>0</v>
      </c>
      <c r="BJ80" s="248">
        <f t="shared" si="43"/>
        <v>0</v>
      </c>
      <c r="BK80" s="248">
        <f t="shared" si="43"/>
        <v>65.676819999999992</v>
      </c>
      <c r="BL80" s="248">
        <f t="shared" si="43"/>
        <v>0</v>
      </c>
      <c r="BM80" s="248">
        <f t="shared" si="43"/>
        <v>0</v>
      </c>
      <c r="BN80" s="248">
        <f t="shared" si="43"/>
        <v>29.95</v>
      </c>
      <c r="BO80" s="248">
        <f t="shared" si="43"/>
        <v>0</v>
      </c>
      <c r="BP80" s="248">
        <f t="shared" si="43"/>
        <v>0</v>
      </c>
      <c r="BQ80" s="248">
        <f t="shared" si="43"/>
        <v>0</v>
      </c>
      <c r="BR80" s="248">
        <f t="shared" si="43"/>
        <v>0</v>
      </c>
      <c r="BS80" s="248">
        <f t="shared" si="43"/>
        <v>0</v>
      </c>
      <c r="BT80" s="248">
        <f t="shared" si="43"/>
        <v>0</v>
      </c>
      <c r="BU80" s="248">
        <f t="shared" si="43"/>
        <v>0</v>
      </c>
      <c r="BV80" s="248">
        <f>SUM(BV81:BV90)</f>
        <v>0</v>
      </c>
      <c r="BW80" s="248">
        <f>SUM(BW81:BW90)</f>
        <v>0</v>
      </c>
      <c r="BX80" s="249" t="s">
        <v>586</v>
      </c>
    </row>
    <row r="81" spans="1:76" ht="47.25">
      <c r="A81" s="29" t="s">
        <v>753</v>
      </c>
      <c r="B81" s="169" t="s">
        <v>710</v>
      </c>
      <c r="C81" s="217" t="s">
        <v>801</v>
      </c>
      <c r="D81" s="250">
        <v>4.048</v>
      </c>
      <c r="E81" s="252" t="s">
        <v>586</v>
      </c>
      <c r="F81" s="252">
        <v>0</v>
      </c>
      <c r="G81" s="252">
        <v>0</v>
      </c>
      <c r="H81" s="252">
        <v>0</v>
      </c>
      <c r="I81" s="252">
        <v>0</v>
      </c>
      <c r="J81" s="252">
        <v>0</v>
      </c>
      <c r="K81" s="252">
        <v>0</v>
      </c>
      <c r="L81" s="252">
        <v>0</v>
      </c>
      <c r="M81" s="253">
        <v>0</v>
      </c>
      <c r="N81" s="253">
        <v>0</v>
      </c>
      <c r="O81" s="253">
        <v>0</v>
      </c>
      <c r="P81" s="253">
        <v>0</v>
      </c>
      <c r="Q81" s="253">
        <v>0</v>
      </c>
      <c r="R81" s="253">
        <v>0</v>
      </c>
      <c r="S81" s="253">
        <v>0</v>
      </c>
      <c r="T81" s="253"/>
      <c r="U81" s="253"/>
      <c r="V81" s="253"/>
      <c r="W81" s="253"/>
      <c r="X81" s="253"/>
      <c r="Y81" s="253"/>
      <c r="Z81" s="253"/>
      <c r="AA81" s="253">
        <v>0</v>
      </c>
      <c r="AB81" s="253">
        <v>0</v>
      </c>
      <c r="AC81" s="253">
        <v>0</v>
      </c>
      <c r="AD81" s="253">
        <v>0</v>
      </c>
      <c r="AE81" s="253">
        <v>0</v>
      </c>
      <c r="AF81" s="253">
        <v>0</v>
      </c>
      <c r="AG81" s="253">
        <v>0</v>
      </c>
      <c r="AH81" s="253"/>
      <c r="AI81" s="253">
        <v>4.048</v>
      </c>
      <c r="AJ81" s="253"/>
      <c r="AK81" s="253"/>
      <c r="AL81" s="253">
        <v>1.4</v>
      </c>
      <c r="AM81" s="253"/>
      <c r="AN81" s="253"/>
      <c r="AO81" s="253">
        <v>0</v>
      </c>
      <c r="AP81" s="253">
        <v>0</v>
      </c>
      <c r="AQ81" s="253">
        <v>0</v>
      </c>
      <c r="AR81" s="253">
        <v>0</v>
      </c>
      <c r="AS81" s="252">
        <v>0</v>
      </c>
      <c r="AT81" s="253">
        <v>0</v>
      </c>
      <c r="AU81" s="253">
        <v>0</v>
      </c>
      <c r="AV81" s="253"/>
      <c r="AW81" s="253"/>
      <c r="AX81" s="253"/>
      <c r="AY81" s="253"/>
      <c r="AZ81" s="253"/>
      <c r="BA81" s="253"/>
      <c r="BB81" s="253"/>
      <c r="BC81" s="253">
        <v>0</v>
      </c>
      <c r="BD81" s="253">
        <v>0</v>
      </c>
      <c r="BE81" s="253">
        <v>0</v>
      </c>
      <c r="BF81" s="253">
        <v>0</v>
      </c>
      <c r="BG81" s="253">
        <v>0</v>
      </c>
      <c r="BH81" s="253">
        <v>0</v>
      </c>
      <c r="BI81" s="253">
        <v>0</v>
      </c>
      <c r="BJ81" s="254">
        <f t="shared" si="5"/>
        <v>0</v>
      </c>
      <c r="BK81" s="254">
        <f t="shared" si="5"/>
        <v>4.048</v>
      </c>
      <c r="BL81" s="254">
        <f t="shared" si="5"/>
        <v>0</v>
      </c>
      <c r="BM81" s="254">
        <f t="shared" si="5"/>
        <v>0</v>
      </c>
      <c r="BN81" s="254">
        <f t="shared" si="5"/>
        <v>1.4</v>
      </c>
      <c r="BO81" s="254">
        <f t="shared" si="5"/>
        <v>0</v>
      </c>
      <c r="BP81" s="254">
        <f t="shared" si="5"/>
        <v>0</v>
      </c>
      <c r="BQ81" s="253">
        <v>0</v>
      </c>
      <c r="BR81" s="253">
        <v>0</v>
      </c>
      <c r="BS81" s="253">
        <v>0</v>
      </c>
      <c r="BT81" s="253">
        <v>0</v>
      </c>
      <c r="BU81" s="253">
        <v>0</v>
      </c>
      <c r="BV81" s="253">
        <v>0</v>
      </c>
      <c r="BW81" s="253">
        <v>0</v>
      </c>
      <c r="BX81" s="253" t="s">
        <v>586</v>
      </c>
    </row>
    <row r="82" spans="1:76" ht="47.25">
      <c r="A82" s="29" t="s">
        <v>754</v>
      </c>
      <c r="B82" s="169" t="s">
        <v>711</v>
      </c>
      <c r="C82" s="217" t="s">
        <v>802</v>
      </c>
      <c r="D82" s="250">
        <v>2.9794199999999993</v>
      </c>
      <c r="E82" s="252" t="s">
        <v>586</v>
      </c>
      <c r="F82" s="252">
        <v>0</v>
      </c>
      <c r="G82" s="252">
        <v>0</v>
      </c>
      <c r="H82" s="252">
        <v>0</v>
      </c>
      <c r="I82" s="252">
        <v>0</v>
      </c>
      <c r="J82" s="252">
        <v>0</v>
      </c>
      <c r="K82" s="252">
        <v>0</v>
      </c>
      <c r="L82" s="252">
        <v>0</v>
      </c>
      <c r="M82" s="253">
        <v>0</v>
      </c>
      <c r="N82" s="253">
        <v>0</v>
      </c>
      <c r="O82" s="253">
        <v>0</v>
      </c>
      <c r="P82" s="253">
        <v>0</v>
      </c>
      <c r="Q82" s="253">
        <v>0</v>
      </c>
      <c r="R82" s="253">
        <v>0</v>
      </c>
      <c r="S82" s="253">
        <v>0</v>
      </c>
      <c r="T82" s="253"/>
      <c r="U82" s="253"/>
      <c r="V82" s="253"/>
      <c r="W82" s="253"/>
      <c r="X82" s="253"/>
      <c r="Y82" s="253"/>
      <c r="Z82" s="253"/>
      <c r="AA82" s="253">
        <v>0</v>
      </c>
      <c r="AB82" s="253">
        <v>0</v>
      </c>
      <c r="AC82" s="253">
        <v>0</v>
      </c>
      <c r="AD82" s="253">
        <v>0</v>
      </c>
      <c r="AE82" s="253">
        <v>0</v>
      </c>
      <c r="AF82" s="253">
        <v>0</v>
      </c>
      <c r="AG82" s="253">
        <v>0</v>
      </c>
      <c r="AH82" s="253"/>
      <c r="AI82" s="253">
        <v>2.9794199999999993</v>
      </c>
      <c r="AJ82" s="253"/>
      <c r="AK82" s="253"/>
      <c r="AL82" s="253">
        <v>1.3640000000000001</v>
      </c>
      <c r="AM82" s="253"/>
      <c r="AN82" s="253"/>
      <c r="AO82" s="253">
        <v>0</v>
      </c>
      <c r="AP82" s="253">
        <v>0</v>
      </c>
      <c r="AQ82" s="253">
        <v>0</v>
      </c>
      <c r="AR82" s="253">
        <v>0</v>
      </c>
      <c r="AS82" s="252">
        <v>0</v>
      </c>
      <c r="AT82" s="253">
        <v>0</v>
      </c>
      <c r="AU82" s="253">
        <v>0</v>
      </c>
      <c r="AV82" s="253"/>
      <c r="AW82" s="253"/>
      <c r="AX82" s="253"/>
      <c r="AY82" s="253"/>
      <c r="AZ82" s="253"/>
      <c r="BA82" s="253"/>
      <c r="BB82" s="253"/>
      <c r="BC82" s="253">
        <v>0</v>
      </c>
      <c r="BD82" s="253">
        <v>0</v>
      </c>
      <c r="BE82" s="253">
        <v>0</v>
      </c>
      <c r="BF82" s="253">
        <v>0</v>
      </c>
      <c r="BG82" s="253">
        <v>0</v>
      </c>
      <c r="BH82" s="253">
        <v>0</v>
      </c>
      <c r="BI82" s="253">
        <v>0</v>
      </c>
      <c r="BJ82" s="254">
        <f t="shared" si="5"/>
        <v>0</v>
      </c>
      <c r="BK82" s="254">
        <f t="shared" si="5"/>
        <v>2.9794199999999993</v>
      </c>
      <c r="BL82" s="254">
        <f t="shared" si="5"/>
        <v>0</v>
      </c>
      <c r="BM82" s="254">
        <f t="shared" si="5"/>
        <v>0</v>
      </c>
      <c r="BN82" s="254">
        <f t="shared" si="5"/>
        <v>1.3640000000000001</v>
      </c>
      <c r="BO82" s="254">
        <f t="shared" si="5"/>
        <v>0</v>
      </c>
      <c r="BP82" s="254">
        <f t="shared" si="5"/>
        <v>0</v>
      </c>
      <c r="BQ82" s="253">
        <v>0</v>
      </c>
      <c r="BR82" s="253">
        <v>0</v>
      </c>
      <c r="BS82" s="253">
        <v>0</v>
      </c>
      <c r="BT82" s="253">
        <v>0</v>
      </c>
      <c r="BU82" s="253">
        <v>0</v>
      </c>
      <c r="BV82" s="253">
        <v>0</v>
      </c>
      <c r="BW82" s="253">
        <v>0</v>
      </c>
      <c r="BX82" s="253" t="s">
        <v>586</v>
      </c>
    </row>
    <row r="83" spans="1:76" ht="47.25">
      <c r="A83" s="29" t="s">
        <v>755</v>
      </c>
      <c r="B83" s="169" t="s">
        <v>712</v>
      </c>
      <c r="C83" s="217" t="s">
        <v>803</v>
      </c>
      <c r="D83" s="250">
        <v>1.907</v>
      </c>
      <c r="E83" s="252" t="s">
        <v>586</v>
      </c>
      <c r="F83" s="252">
        <v>0</v>
      </c>
      <c r="G83" s="252">
        <v>0</v>
      </c>
      <c r="H83" s="252">
        <v>0</v>
      </c>
      <c r="I83" s="252">
        <v>0</v>
      </c>
      <c r="J83" s="252">
        <v>0</v>
      </c>
      <c r="K83" s="252">
        <v>0</v>
      </c>
      <c r="L83" s="252">
        <v>0</v>
      </c>
      <c r="M83" s="253">
        <v>0</v>
      </c>
      <c r="N83" s="253">
        <v>0</v>
      </c>
      <c r="O83" s="253">
        <v>0</v>
      </c>
      <c r="P83" s="253">
        <v>0</v>
      </c>
      <c r="Q83" s="253">
        <v>0</v>
      </c>
      <c r="R83" s="253">
        <v>0</v>
      </c>
      <c r="S83" s="253">
        <v>0</v>
      </c>
      <c r="T83" s="253"/>
      <c r="U83" s="253"/>
      <c r="V83" s="253"/>
      <c r="W83" s="253"/>
      <c r="X83" s="253"/>
      <c r="Y83" s="253"/>
      <c r="Z83" s="253"/>
      <c r="AA83" s="253">
        <v>0</v>
      </c>
      <c r="AB83" s="253">
        <v>0</v>
      </c>
      <c r="AC83" s="253">
        <v>0</v>
      </c>
      <c r="AD83" s="253">
        <v>0</v>
      </c>
      <c r="AE83" s="253">
        <v>0</v>
      </c>
      <c r="AF83" s="253">
        <v>0</v>
      </c>
      <c r="AG83" s="253">
        <v>0</v>
      </c>
      <c r="AH83" s="253"/>
      <c r="AI83" s="253">
        <v>1.907</v>
      </c>
      <c r="AJ83" s="253"/>
      <c r="AK83" s="253"/>
      <c r="AL83" s="253">
        <v>0.76</v>
      </c>
      <c r="AM83" s="253"/>
      <c r="AN83" s="253"/>
      <c r="AO83" s="253">
        <v>0</v>
      </c>
      <c r="AP83" s="253">
        <v>0</v>
      </c>
      <c r="AQ83" s="253">
        <v>0</v>
      </c>
      <c r="AR83" s="253">
        <v>0</v>
      </c>
      <c r="AS83" s="252">
        <v>0</v>
      </c>
      <c r="AT83" s="253">
        <v>0</v>
      </c>
      <c r="AU83" s="253">
        <v>0</v>
      </c>
      <c r="AV83" s="253"/>
      <c r="AW83" s="253"/>
      <c r="AX83" s="253"/>
      <c r="AY83" s="253"/>
      <c r="AZ83" s="253"/>
      <c r="BA83" s="253"/>
      <c r="BB83" s="253"/>
      <c r="BC83" s="253">
        <v>0</v>
      </c>
      <c r="BD83" s="253">
        <v>0</v>
      </c>
      <c r="BE83" s="253">
        <v>0</v>
      </c>
      <c r="BF83" s="253">
        <v>0</v>
      </c>
      <c r="BG83" s="253">
        <v>0</v>
      </c>
      <c r="BH83" s="253">
        <v>0</v>
      </c>
      <c r="BI83" s="253">
        <v>0</v>
      </c>
      <c r="BJ83" s="254">
        <f t="shared" si="5"/>
        <v>0</v>
      </c>
      <c r="BK83" s="254">
        <f t="shared" si="5"/>
        <v>1.907</v>
      </c>
      <c r="BL83" s="254">
        <f t="shared" si="5"/>
        <v>0</v>
      </c>
      <c r="BM83" s="254">
        <f t="shared" si="5"/>
        <v>0</v>
      </c>
      <c r="BN83" s="254">
        <f t="shared" si="5"/>
        <v>0.76</v>
      </c>
      <c r="BO83" s="254">
        <f t="shared" si="5"/>
        <v>0</v>
      </c>
      <c r="BP83" s="254">
        <f t="shared" si="5"/>
        <v>0</v>
      </c>
      <c r="BQ83" s="253">
        <v>0</v>
      </c>
      <c r="BR83" s="253">
        <v>0</v>
      </c>
      <c r="BS83" s="253">
        <v>0</v>
      </c>
      <c r="BT83" s="253">
        <v>0</v>
      </c>
      <c r="BU83" s="253">
        <v>0</v>
      </c>
      <c r="BV83" s="253">
        <v>0</v>
      </c>
      <c r="BW83" s="253">
        <v>0</v>
      </c>
      <c r="BX83" s="253" t="s">
        <v>586</v>
      </c>
    </row>
    <row r="84" spans="1:76" ht="63">
      <c r="A84" s="29" t="s">
        <v>756</v>
      </c>
      <c r="B84" s="169" t="s">
        <v>713</v>
      </c>
      <c r="C84" s="217" t="s">
        <v>804</v>
      </c>
      <c r="D84" s="250">
        <v>4.7149999999999999</v>
      </c>
      <c r="E84" s="252" t="s">
        <v>586</v>
      </c>
      <c r="F84" s="252">
        <v>0</v>
      </c>
      <c r="G84" s="252">
        <v>0</v>
      </c>
      <c r="H84" s="252">
        <v>0</v>
      </c>
      <c r="I84" s="252">
        <v>0</v>
      </c>
      <c r="J84" s="252">
        <v>0</v>
      </c>
      <c r="K84" s="252">
        <v>0</v>
      </c>
      <c r="L84" s="252">
        <v>0</v>
      </c>
      <c r="M84" s="253">
        <v>0</v>
      </c>
      <c r="N84" s="253">
        <v>0</v>
      </c>
      <c r="O84" s="253">
        <v>0</v>
      </c>
      <c r="P84" s="253">
        <v>0</v>
      </c>
      <c r="Q84" s="253">
        <v>0</v>
      </c>
      <c r="R84" s="253">
        <v>0</v>
      </c>
      <c r="S84" s="253">
        <v>0</v>
      </c>
      <c r="T84" s="253"/>
      <c r="U84" s="253"/>
      <c r="V84" s="253"/>
      <c r="W84" s="253"/>
      <c r="X84" s="253"/>
      <c r="Y84" s="253"/>
      <c r="Z84" s="253"/>
      <c r="AA84" s="253">
        <v>0</v>
      </c>
      <c r="AB84" s="253">
        <v>0</v>
      </c>
      <c r="AC84" s="253">
        <v>0</v>
      </c>
      <c r="AD84" s="253">
        <v>0</v>
      </c>
      <c r="AE84" s="253">
        <v>0</v>
      </c>
      <c r="AF84" s="253">
        <v>0</v>
      </c>
      <c r="AG84" s="253">
        <v>0</v>
      </c>
      <c r="AH84" s="253"/>
      <c r="AI84" s="253">
        <v>4.7149999999999999</v>
      </c>
      <c r="AJ84" s="253"/>
      <c r="AK84" s="253"/>
      <c r="AL84" s="253">
        <v>2.5</v>
      </c>
      <c r="AM84" s="253"/>
      <c r="AN84" s="253"/>
      <c r="AO84" s="253">
        <v>0</v>
      </c>
      <c r="AP84" s="253">
        <v>0</v>
      </c>
      <c r="AQ84" s="253">
        <v>0</v>
      </c>
      <c r="AR84" s="253">
        <v>0</v>
      </c>
      <c r="AS84" s="252">
        <v>0</v>
      </c>
      <c r="AT84" s="253">
        <v>0</v>
      </c>
      <c r="AU84" s="253">
        <v>0</v>
      </c>
      <c r="AV84" s="253"/>
      <c r="AW84" s="253"/>
      <c r="AX84" s="253"/>
      <c r="AY84" s="253"/>
      <c r="AZ84" s="253"/>
      <c r="BA84" s="253"/>
      <c r="BB84" s="253"/>
      <c r="BC84" s="253">
        <v>0</v>
      </c>
      <c r="BD84" s="253">
        <v>0</v>
      </c>
      <c r="BE84" s="253">
        <v>0</v>
      </c>
      <c r="BF84" s="253">
        <v>0</v>
      </c>
      <c r="BG84" s="253">
        <v>0</v>
      </c>
      <c r="BH84" s="253">
        <v>0</v>
      </c>
      <c r="BI84" s="253">
        <v>0</v>
      </c>
      <c r="BJ84" s="254">
        <f t="shared" si="5"/>
        <v>0</v>
      </c>
      <c r="BK84" s="254">
        <f t="shared" si="5"/>
        <v>4.7149999999999999</v>
      </c>
      <c r="BL84" s="254">
        <f t="shared" si="5"/>
        <v>0</v>
      </c>
      <c r="BM84" s="254">
        <f t="shared" si="5"/>
        <v>0</v>
      </c>
      <c r="BN84" s="254">
        <f t="shared" si="5"/>
        <v>2.5</v>
      </c>
      <c r="BO84" s="254">
        <f t="shared" si="5"/>
        <v>0</v>
      </c>
      <c r="BP84" s="254">
        <f t="shared" si="5"/>
        <v>0</v>
      </c>
      <c r="BQ84" s="253">
        <v>0</v>
      </c>
      <c r="BR84" s="253">
        <v>0</v>
      </c>
      <c r="BS84" s="253">
        <v>0</v>
      </c>
      <c r="BT84" s="253">
        <v>0</v>
      </c>
      <c r="BU84" s="253">
        <v>0</v>
      </c>
      <c r="BV84" s="253">
        <v>0</v>
      </c>
      <c r="BW84" s="253">
        <v>0</v>
      </c>
      <c r="BX84" s="253" t="s">
        <v>586</v>
      </c>
    </row>
    <row r="85" spans="1:76" ht="63">
      <c r="A85" s="29" t="s">
        <v>757</v>
      </c>
      <c r="B85" s="169" t="s">
        <v>714</v>
      </c>
      <c r="C85" s="217" t="s">
        <v>805</v>
      </c>
      <c r="D85" s="250">
        <v>5.8879999999999999</v>
      </c>
      <c r="E85" s="252" t="s">
        <v>586</v>
      </c>
      <c r="F85" s="252">
        <v>0</v>
      </c>
      <c r="G85" s="252">
        <v>0</v>
      </c>
      <c r="H85" s="252">
        <v>0</v>
      </c>
      <c r="I85" s="252">
        <v>0</v>
      </c>
      <c r="J85" s="252">
        <v>0</v>
      </c>
      <c r="K85" s="252">
        <v>0</v>
      </c>
      <c r="L85" s="252">
        <v>0</v>
      </c>
      <c r="M85" s="253">
        <v>0</v>
      </c>
      <c r="N85" s="253">
        <v>0</v>
      </c>
      <c r="O85" s="253">
        <v>0</v>
      </c>
      <c r="P85" s="253">
        <v>0</v>
      </c>
      <c r="Q85" s="253">
        <v>0</v>
      </c>
      <c r="R85" s="253">
        <v>0</v>
      </c>
      <c r="S85" s="253">
        <v>0</v>
      </c>
      <c r="T85" s="253"/>
      <c r="U85" s="253"/>
      <c r="V85" s="253"/>
      <c r="W85" s="253"/>
      <c r="X85" s="253"/>
      <c r="Y85" s="253"/>
      <c r="Z85" s="253"/>
      <c r="AA85" s="253">
        <v>0</v>
      </c>
      <c r="AB85" s="253">
        <v>0</v>
      </c>
      <c r="AC85" s="253">
        <v>0</v>
      </c>
      <c r="AD85" s="253">
        <v>0</v>
      </c>
      <c r="AE85" s="253">
        <v>0</v>
      </c>
      <c r="AF85" s="253">
        <v>0</v>
      </c>
      <c r="AG85" s="253">
        <v>0</v>
      </c>
      <c r="AH85" s="253"/>
      <c r="AI85" s="253">
        <v>5.8879999999999999</v>
      </c>
      <c r="AJ85" s="253"/>
      <c r="AK85" s="253"/>
      <c r="AL85" s="253">
        <v>3.4</v>
      </c>
      <c r="AM85" s="253"/>
      <c r="AN85" s="253"/>
      <c r="AO85" s="253">
        <v>0</v>
      </c>
      <c r="AP85" s="253">
        <v>0</v>
      </c>
      <c r="AQ85" s="253">
        <v>0</v>
      </c>
      <c r="AR85" s="253">
        <v>0</v>
      </c>
      <c r="AS85" s="252">
        <v>0</v>
      </c>
      <c r="AT85" s="253">
        <v>0</v>
      </c>
      <c r="AU85" s="253">
        <v>0</v>
      </c>
      <c r="AV85" s="253"/>
      <c r="AW85" s="253"/>
      <c r="AX85" s="253"/>
      <c r="AY85" s="253"/>
      <c r="AZ85" s="253"/>
      <c r="BA85" s="253"/>
      <c r="BB85" s="253"/>
      <c r="BC85" s="253">
        <v>0</v>
      </c>
      <c r="BD85" s="253">
        <v>0</v>
      </c>
      <c r="BE85" s="253">
        <v>0</v>
      </c>
      <c r="BF85" s="253">
        <v>0</v>
      </c>
      <c r="BG85" s="253">
        <v>0</v>
      </c>
      <c r="BH85" s="253">
        <v>0</v>
      </c>
      <c r="BI85" s="253">
        <v>0</v>
      </c>
      <c r="BJ85" s="254">
        <f t="shared" si="5"/>
        <v>0</v>
      </c>
      <c r="BK85" s="254">
        <f t="shared" si="5"/>
        <v>5.8879999999999999</v>
      </c>
      <c r="BL85" s="254">
        <f t="shared" si="5"/>
        <v>0</v>
      </c>
      <c r="BM85" s="254">
        <f t="shared" si="5"/>
        <v>0</v>
      </c>
      <c r="BN85" s="254">
        <f t="shared" si="5"/>
        <v>3.4</v>
      </c>
      <c r="BO85" s="254">
        <f t="shared" si="5"/>
        <v>0</v>
      </c>
      <c r="BP85" s="254">
        <f t="shared" si="5"/>
        <v>0</v>
      </c>
      <c r="BQ85" s="253">
        <v>0</v>
      </c>
      <c r="BR85" s="253">
        <v>0</v>
      </c>
      <c r="BS85" s="253">
        <v>0</v>
      </c>
      <c r="BT85" s="253">
        <v>0</v>
      </c>
      <c r="BU85" s="253">
        <v>0</v>
      </c>
      <c r="BV85" s="253">
        <v>0</v>
      </c>
      <c r="BW85" s="253">
        <v>0</v>
      </c>
      <c r="BX85" s="253" t="s">
        <v>586</v>
      </c>
    </row>
    <row r="86" spans="1:76" ht="47.25">
      <c r="A86" s="29" t="s">
        <v>758</v>
      </c>
      <c r="B86" s="169" t="s">
        <v>715</v>
      </c>
      <c r="C86" s="217" t="s">
        <v>806</v>
      </c>
      <c r="D86" s="250">
        <v>2.714</v>
      </c>
      <c r="E86" s="252" t="s">
        <v>586</v>
      </c>
      <c r="F86" s="252">
        <v>0</v>
      </c>
      <c r="G86" s="252">
        <v>0</v>
      </c>
      <c r="H86" s="252">
        <v>0</v>
      </c>
      <c r="I86" s="252">
        <v>0</v>
      </c>
      <c r="J86" s="252">
        <v>0</v>
      </c>
      <c r="K86" s="252">
        <v>0</v>
      </c>
      <c r="L86" s="252">
        <v>0</v>
      </c>
      <c r="M86" s="253">
        <v>0</v>
      </c>
      <c r="N86" s="253">
        <v>0</v>
      </c>
      <c r="O86" s="253">
        <v>0</v>
      </c>
      <c r="P86" s="253">
        <v>0</v>
      </c>
      <c r="Q86" s="253">
        <v>0</v>
      </c>
      <c r="R86" s="253">
        <v>0</v>
      </c>
      <c r="S86" s="253">
        <v>0</v>
      </c>
      <c r="T86" s="253"/>
      <c r="U86" s="253"/>
      <c r="V86" s="253"/>
      <c r="W86" s="253"/>
      <c r="X86" s="253"/>
      <c r="Y86" s="253"/>
      <c r="Z86" s="253"/>
      <c r="AA86" s="253">
        <v>0</v>
      </c>
      <c r="AB86" s="253">
        <v>0</v>
      </c>
      <c r="AC86" s="253">
        <v>0</v>
      </c>
      <c r="AD86" s="253">
        <v>0</v>
      </c>
      <c r="AE86" s="253">
        <v>0</v>
      </c>
      <c r="AF86" s="253">
        <v>0</v>
      </c>
      <c r="AG86" s="253">
        <v>0</v>
      </c>
      <c r="AH86" s="253"/>
      <c r="AI86" s="253"/>
      <c r="AJ86" s="253"/>
      <c r="AK86" s="253"/>
      <c r="AL86" s="253"/>
      <c r="AM86" s="253"/>
      <c r="AN86" s="253"/>
      <c r="AO86" s="253">
        <v>0</v>
      </c>
      <c r="AP86" s="253">
        <v>0</v>
      </c>
      <c r="AQ86" s="253">
        <v>0</v>
      </c>
      <c r="AR86" s="253">
        <v>0</v>
      </c>
      <c r="AS86" s="252">
        <v>0</v>
      </c>
      <c r="AT86" s="253">
        <v>0</v>
      </c>
      <c r="AU86" s="253">
        <v>0</v>
      </c>
      <c r="AV86" s="253"/>
      <c r="AW86" s="253">
        <v>2.714</v>
      </c>
      <c r="AX86" s="253"/>
      <c r="AY86" s="253"/>
      <c r="AZ86" s="253">
        <v>1.45</v>
      </c>
      <c r="BA86" s="253"/>
      <c r="BB86" s="253"/>
      <c r="BC86" s="253">
        <v>0</v>
      </c>
      <c r="BD86" s="253">
        <v>0</v>
      </c>
      <c r="BE86" s="253">
        <v>0</v>
      </c>
      <c r="BF86" s="253">
        <v>0</v>
      </c>
      <c r="BG86" s="253">
        <v>0</v>
      </c>
      <c r="BH86" s="253">
        <v>0</v>
      </c>
      <c r="BI86" s="253">
        <v>0</v>
      </c>
      <c r="BJ86" s="254">
        <f t="shared" si="5"/>
        <v>0</v>
      </c>
      <c r="BK86" s="254">
        <f t="shared" si="5"/>
        <v>2.714</v>
      </c>
      <c r="BL86" s="254">
        <f t="shared" si="5"/>
        <v>0</v>
      </c>
      <c r="BM86" s="254">
        <f t="shared" ref="BM86:BP90" si="44">W86+AK86+AY86</f>
        <v>0</v>
      </c>
      <c r="BN86" s="254">
        <f t="shared" si="44"/>
        <v>1.45</v>
      </c>
      <c r="BO86" s="254">
        <f t="shared" si="44"/>
        <v>0</v>
      </c>
      <c r="BP86" s="254">
        <f t="shared" si="44"/>
        <v>0</v>
      </c>
      <c r="BQ86" s="253">
        <v>0</v>
      </c>
      <c r="BR86" s="253">
        <v>0</v>
      </c>
      <c r="BS86" s="253">
        <v>0</v>
      </c>
      <c r="BT86" s="253">
        <v>0</v>
      </c>
      <c r="BU86" s="253">
        <v>0</v>
      </c>
      <c r="BV86" s="253">
        <v>0</v>
      </c>
      <c r="BW86" s="253">
        <v>0</v>
      </c>
      <c r="BX86" s="253" t="s">
        <v>586</v>
      </c>
    </row>
    <row r="87" spans="1:76" ht="47.25">
      <c r="A87" s="29" t="s">
        <v>759</v>
      </c>
      <c r="B87" s="169" t="s">
        <v>716</v>
      </c>
      <c r="C87" s="217" t="s">
        <v>807</v>
      </c>
      <c r="D87" s="250">
        <v>2.3919999999999999</v>
      </c>
      <c r="E87" s="252" t="s">
        <v>586</v>
      </c>
      <c r="F87" s="252">
        <v>0</v>
      </c>
      <c r="G87" s="252">
        <v>0</v>
      </c>
      <c r="H87" s="252">
        <v>0</v>
      </c>
      <c r="I87" s="252">
        <v>0</v>
      </c>
      <c r="J87" s="252">
        <v>0</v>
      </c>
      <c r="K87" s="252">
        <v>0</v>
      </c>
      <c r="L87" s="252">
        <v>0</v>
      </c>
      <c r="M87" s="253">
        <v>0</v>
      </c>
      <c r="N87" s="253">
        <v>0</v>
      </c>
      <c r="O87" s="253">
        <v>0</v>
      </c>
      <c r="P87" s="253">
        <v>0</v>
      </c>
      <c r="Q87" s="253">
        <v>0</v>
      </c>
      <c r="R87" s="253">
        <v>0</v>
      </c>
      <c r="S87" s="253">
        <v>0</v>
      </c>
      <c r="T87" s="253"/>
      <c r="U87" s="253"/>
      <c r="V87" s="253"/>
      <c r="W87" s="253"/>
      <c r="X87" s="253"/>
      <c r="Y87" s="253"/>
      <c r="Z87" s="253"/>
      <c r="AA87" s="253">
        <v>0</v>
      </c>
      <c r="AB87" s="253">
        <v>0</v>
      </c>
      <c r="AC87" s="253">
        <v>0</v>
      </c>
      <c r="AD87" s="253">
        <v>0</v>
      </c>
      <c r="AE87" s="253">
        <v>0</v>
      </c>
      <c r="AF87" s="253">
        <v>0</v>
      </c>
      <c r="AG87" s="253">
        <v>0</v>
      </c>
      <c r="AH87" s="253"/>
      <c r="AI87" s="253"/>
      <c r="AJ87" s="253"/>
      <c r="AK87" s="253"/>
      <c r="AL87" s="253"/>
      <c r="AM87" s="253"/>
      <c r="AN87" s="253"/>
      <c r="AO87" s="253">
        <v>0</v>
      </c>
      <c r="AP87" s="253">
        <v>0</v>
      </c>
      <c r="AQ87" s="253">
        <v>0</v>
      </c>
      <c r="AR87" s="253">
        <v>0</v>
      </c>
      <c r="AS87" s="252">
        <v>0</v>
      </c>
      <c r="AT87" s="253">
        <v>0</v>
      </c>
      <c r="AU87" s="253">
        <v>0</v>
      </c>
      <c r="AV87" s="253"/>
      <c r="AW87" s="253">
        <v>2.3919999999999999</v>
      </c>
      <c r="AX87" s="253"/>
      <c r="AY87" s="253"/>
      <c r="AZ87" s="253">
        <v>1.1000000000000001</v>
      </c>
      <c r="BA87" s="253"/>
      <c r="BB87" s="253"/>
      <c r="BC87" s="253">
        <v>0</v>
      </c>
      <c r="BD87" s="253">
        <v>0</v>
      </c>
      <c r="BE87" s="253">
        <v>0</v>
      </c>
      <c r="BF87" s="253">
        <v>0</v>
      </c>
      <c r="BG87" s="253">
        <v>0</v>
      </c>
      <c r="BH87" s="253">
        <v>0</v>
      </c>
      <c r="BI87" s="253">
        <v>0</v>
      </c>
      <c r="BJ87" s="254">
        <f t="shared" ref="BJ87:BL90" si="45">T87+AH87+AV87</f>
        <v>0</v>
      </c>
      <c r="BK87" s="254">
        <f t="shared" si="45"/>
        <v>2.3919999999999999</v>
      </c>
      <c r="BL87" s="254">
        <f t="shared" si="45"/>
        <v>0</v>
      </c>
      <c r="BM87" s="254">
        <f t="shared" si="44"/>
        <v>0</v>
      </c>
      <c r="BN87" s="254">
        <f t="shared" si="44"/>
        <v>1.1000000000000001</v>
      </c>
      <c r="BO87" s="254">
        <f t="shared" si="44"/>
        <v>0</v>
      </c>
      <c r="BP87" s="254">
        <f t="shared" si="44"/>
        <v>0</v>
      </c>
      <c r="BQ87" s="253">
        <v>0</v>
      </c>
      <c r="BR87" s="253">
        <v>0</v>
      </c>
      <c r="BS87" s="253">
        <v>0</v>
      </c>
      <c r="BT87" s="253">
        <v>0</v>
      </c>
      <c r="BU87" s="253">
        <v>0</v>
      </c>
      <c r="BV87" s="253">
        <v>0</v>
      </c>
      <c r="BW87" s="253">
        <v>0</v>
      </c>
      <c r="BX87" s="253" t="s">
        <v>586</v>
      </c>
    </row>
    <row r="88" spans="1:76" ht="47.25">
      <c r="A88" s="29" t="s">
        <v>760</v>
      </c>
      <c r="B88" s="169" t="s">
        <v>717</v>
      </c>
      <c r="C88" s="217" t="s">
        <v>808</v>
      </c>
      <c r="D88" s="250">
        <v>12.668399999999998</v>
      </c>
      <c r="E88" s="252" t="s">
        <v>586</v>
      </c>
      <c r="F88" s="252">
        <v>0</v>
      </c>
      <c r="G88" s="252">
        <v>0</v>
      </c>
      <c r="H88" s="252">
        <v>0</v>
      </c>
      <c r="I88" s="252">
        <v>0</v>
      </c>
      <c r="J88" s="252">
        <v>0</v>
      </c>
      <c r="K88" s="252">
        <v>0</v>
      </c>
      <c r="L88" s="252">
        <v>0</v>
      </c>
      <c r="M88" s="253">
        <v>0</v>
      </c>
      <c r="N88" s="253">
        <v>0</v>
      </c>
      <c r="O88" s="253">
        <v>0</v>
      </c>
      <c r="P88" s="253">
        <v>0</v>
      </c>
      <c r="Q88" s="253">
        <v>0</v>
      </c>
      <c r="R88" s="253">
        <v>0</v>
      </c>
      <c r="S88" s="253">
        <v>0</v>
      </c>
      <c r="T88" s="253"/>
      <c r="U88" s="253"/>
      <c r="V88" s="253"/>
      <c r="W88" s="253"/>
      <c r="X88" s="253"/>
      <c r="Y88" s="253"/>
      <c r="Z88" s="253"/>
      <c r="AA88" s="253">
        <v>0</v>
      </c>
      <c r="AB88" s="253">
        <v>0</v>
      </c>
      <c r="AC88" s="253">
        <v>0</v>
      </c>
      <c r="AD88" s="253">
        <v>0</v>
      </c>
      <c r="AE88" s="253">
        <v>0</v>
      </c>
      <c r="AF88" s="253">
        <v>0</v>
      </c>
      <c r="AG88" s="253">
        <v>0</v>
      </c>
      <c r="AH88" s="253"/>
      <c r="AI88" s="253"/>
      <c r="AJ88" s="253"/>
      <c r="AK88" s="253"/>
      <c r="AL88" s="253"/>
      <c r="AM88" s="253"/>
      <c r="AN88" s="253"/>
      <c r="AO88" s="253">
        <v>0</v>
      </c>
      <c r="AP88" s="253">
        <v>0</v>
      </c>
      <c r="AQ88" s="253">
        <v>0</v>
      </c>
      <c r="AR88" s="253">
        <v>0</v>
      </c>
      <c r="AS88" s="252">
        <v>0</v>
      </c>
      <c r="AT88" s="253">
        <v>0</v>
      </c>
      <c r="AU88" s="253">
        <v>0</v>
      </c>
      <c r="AV88" s="253"/>
      <c r="AW88" s="253">
        <v>12.668399999999998</v>
      </c>
      <c r="AX88" s="253"/>
      <c r="AY88" s="253"/>
      <c r="AZ88" s="253">
        <v>5.52</v>
      </c>
      <c r="BA88" s="253"/>
      <c r="BB88" s="253"/>
      <c r="BC88" s="253">
        <v>0</v>
      </c>
      <c r="BD88" s="253">
        <v>0</v>
      </c>
      <c r="BE88" s="253">
        <v>0</v>
      </c>
      <c r="BF88" s="253">
        <v>0</v>
      </c>
      <c r="BG88" s="253">
        <v>0</v>
      </c>
      <c r="BH88" s="253">
        <v>0</v>
      </c>
      <c r="BI88" s="253">
        <v>0</v>
      </c>
      <c r="BJ88" s="254">
        <f t="shared" si="45"/>
        <v>0</v>
      </c>
      <c r="BK88" s="254">
        <f t="shared" si="45"/>
        <v>12.668399999999998</v>
      </c>
      <c r="BL88" s="254">
        <f t="shared" si="45"/>
        <v>0</v>
      </c>
      <c r="BM88" s="254">
        <f t="shared" si="44"/>
        <v>0</v>
      </c>
      <c r="BN88" s="254">
        <f t="shared" si="44"/>
        <v>5.52</v>
      </c>
      <c r="BO88" s="254">
        <f t="shared" si="44"/>
        <v>0</v>
      </c>
      <c r="BP88" s="254">
        <f t="shared" si="44"/>
        <v>0</v>
      </c>
      <c r="BQ88" s="253">
        <v>0</v>
      </c>
      <c r="BR88" s="253">
        <v>0</v>
      </c>
      <c r="BS88" s="253">
        <v>0</v>
      </c>
      <c r="BT88" s="253">
        <v>0</v>
      </c>
      <c r="BU88" s="253">
        <v>0</v>
      </c>
      <c r="BV88" s="253">
        <v>0</v>
      </c>
      <c r="BW88" s="253">
        <v>0</v>
      </c>
      <c r="BX88" s="253" t="s">
        <v>586</v>
      </c>
    </row>
    <row r="89" spans="1:76" ht="47.25">
      <c r="A89" s="29" t="s">
        <v>761</v>
      </c>
      <c r="B89" s="169" t="s">
        <v>718</v>
      </c>
      <c r="C89" s="217" t="s">
        <v>809</v>
      </c>
      <c r="D89" s="250">
        <v>17.433999999999997</v>
      </c>
      <c r="E89" s="252" t="s">
        <v>586</v>
      </c>
      <c r="F89" s="252">
        <v>0</v>
      </c>
      <c r="G89" s="252">
        <v>0</v>
      </c>
      <c r="H89" s="252">
        <v>0</v>
      </c>
      <c r="I89" s="252">
        <v>0</v>
      </c>
      <c r="J89" s="252">
        <v>0</v>
      </c>
      <c r="K89" s="252">
        <v>0</v>
      </c>
      <c r="L89" s="252">
        <v>0</v>
      </c>
      <c r="M89" s="253">
        <v>0</v>
      </c>
      <c r="N89" s="253">
        <v>0</v>
      </c>
      <c r="O89" s="253">
        <v>0</v>
      </c>
      <c r="P89" s="253">
        <v>0</v>
      </c>
      <c r="Q89" s="253">
        <v>0</v>
      </c>
      <c r="R89" s="253">
        <v>0</v>
      </c>
      <c r="S89" s="253">
        <v>0</v>
      </c>
      <c r="T89" s="253"/>
      <c r="U89" s="253"/>
      <c r="V89" s="253"/>
      <c r="W89" s="253"/>
      <c r="X89" s="253"/>
      <c r="Y89" s="253"/>
      <c r="Z89" s="253"/>
      <c r="AA89" s="253">
        <v>0</v>
      </c>
      <c r="AB89" s="253">
        <v>0</v>
      </c>
      <c r="AC89" s="253">
        <v>0</v>
      </c>
      <c r="AD89" s="253">
        <v>0</v>
      </c>
      <c r="AE89" s="253">
        <v>0</v>
      </c>
      <c r="AF89" s="253">
        <v>0</v>
      </c>
      <c r="AG89" s="253">
        <v>0</v>
      </c>
      <c r="AH89" s="253"/>
      <c r="AI89" s="253">
        <v>17.433999999999997</v>
      </c>
      <c r="AJ89" s="253"/>
      <c r="AK89" s="253"/>
      <c r="AL89" s="253">
        <v>7.7</v>
      </c>
      <c r="AM89" s="253"/>
      <c r="AN89" s="253"/>
      <c r="AO89" s="253">
        <v>0</v>
      </c>
      <c r="AP89" s="253">
        <v>0</v>
      </c>
      <c r="AQ89" s="253">
        <v>0</v>
      </c>
      <c r="AR89" s="253">
        <v>0</v>
      </c>
      <c r="AS89" s="252">
        <v>0</v>
      </c>
      <c r="AT89" s="253">
        <v>0</v>
      </c>
      <c r="AU89" s="253">
        <v>0</v>
      </c>
      <c r="AV89" s="253"/>
      <c r="AW89" s="253"/>
      <c r="AX89" s="253"/>
      <c r="AY89" s="253"/>
      <c r="AZ89" s="253"/>
      <c r="BA89" s="253"/>
      <c r="BB89" s="253"/>
      <c r="BC89" s="253">
        <v>0</v>
      </c>
      <c r="BD89" s="253">
        <v>0</v>
      </c>
      <c r="BE89" s="253">
        <v>0</v>
      </c>
      <c r="BF89" s="253">
        <v>0</v>
      </c>
      <c r="BG89" s="253">
        <v>0</v>
      </c>
      <c r="BH89" s="253">
        <v>0</v>
      </c>
      <c r="BI89" s="253">
        <v>0</v>
      </c>
      <c r="BJ89" s="254">
        <f t="shared" si="45"/>
        <v>0</v>
      </c>
      <c r="BK89" s="254">
        <f t="shared" si="45"/>
        <v>17.433999999999997</v>
      </c>
      <c r="BL89" s="254">
        <f t="shared" si="45"/>
        <v>0</v>
      </c>
      <c r="BM89" s="254">
        <f t="shared" si="44"/>
        <v>0</v>
      </c>
      <c r="BN89" s="254">
        <f t="shared" si="44"/>
        <v>7.7</v>
      </c>
      <c r="BO89" s="254">
        <f t="shared" si="44"/>
        <v>0</v>
      </c>
      <c r="BP89" s="254">
        <f t="shared" si="44"/>
        <v>0</v>
      </c>
      <c r="BQ89" s="253">
        <v>0</v>
      </c>
      <c r="BR89" s="253">
        <v>0</v>
      </c>
      <c r="BS89" s="253">
        <v>0</v>
      </c>
      <c r="BT89" s="253">
        <v>0</v>
      </c>
      <c r="BU89" s="253">
        <v>0</v>
      </c>
      <c r="BV89" s="253">
        <v>0</v>
      </c>
      <c r="BW89" s="253">
        <v>0</v>
      </c>
      <c r="BX89" s="253" t="s">
        <v>586</v>
      </c>
    </row>
    <row r="90" spans="1:76" ht="47.25">
      <c r="A90" s="29" t="s">
        <v>762</v>
      </c>
      <c r="B90" s="169" t="s">
        <v>719</v>
      </c>
      <c r="C90" s="217" t="s">
        <v>810</v>
      </c>
      <c r="D90" s="250">
        <v>10.930999999999999</v>
      </c>
      <c r="E90" s="252" t="s">
        <v>586</v>
      </c>
      <c r="F90" s="252">
        <v>0</v>
      </c>
      <c r="G90" s="252">
        <v>0</v>
      </c>
      <c r="H90" s="252">
        <v>0</v>
      </c>
      <c r="I90" s="252">
        <v>0</v>
      </c>
      <c r="J90" s="252">
        <v>0</v>
      </c>
      <c r="K90" s="252">
        <v>0</v>
      </c>
      <c r="L90" s="252">
        <v>0</v>
      </c>
      <c r="M90" s="253">
        <v>0</v>
      </c>
      <c r="N90" s="253">
        <v>0</v>
      </c>
      <c r="O90" s="253">
        <v>0</v>
      </c>
      <c r="P90" s="253">
        <v>0</v>
      </c>
      <c r="Q90" s="253">
        <v>0</v>
      </c>
      <c r="R90" s="253">
        <v>0</v>
      </c>
      <c r="S90" s="253">
        <v>0</v>
      </c>
      <c r="T90" s="253"/>
      <c r="U90" s="253"/>
      <c r="V90" s="253"/>
      <c r="W90" s="253"/>
      <c r="X90" s="253"/>
      <c r="Y90" s="253"/>
      <c r="Z90" s="253"/>
      <c r="AA90" s="253">
        <v>0</v>
      </c>
      <c r="AB90" s="253">
        <v>0</v>
      </c>
      <c r="AC90" s="253">
        <v>0</v>
      </c>
      <c r="AD90" s="253">
        <v>0</v>
      </c>
      <c r="AE90" s="253">
        <v>0</v>
      </c>
      <c r="AF90" s="253">
        <v>0</v>
      </c>
      <c r="AG90" s="253">
        <v>0</v>
      </c>
      <c r="AH90" s="253"/>
      <c r="AI90" s="253"/>
      <c r="AJ90" s="253"/>
      <c r="AK90" s="253"/>
      <c r="AL90" s="253"/>
      <c r="AM90" s="253"/>
      <c r="AN90" s="253"/>
      <c r="AO90" s="253">
        <v>0</v>
      </c>
      <c r="AP90" s="253">
        <v>0</v>
      </c>
      <c r="AQ90" s="253">
        <v>0</v>
      </c>
      <c r="AR90" s="253">
        <v>0</v>
      </c>
      <c r="AS90" s="252">
        <v>0</v>
      </c>
      <c r="AT90" s="253">
        <v>0</v>
      </c>
      <c r="AU90" s="253">
        <v>0</v>
      </c>
      <c r="AV90" s="253"/>
      <c r="AW90" s="253">
        <v>10.930999999999999</v>
      </c>
      <c r="AX90" s="253"/>
      <c r="AY90" s="253"/>
      <c r="AZ90" s="253">
        <v>4.7560000000000002</v>
      </c>
      <c r="BA90" s="253"/>
      <c r="BB90" s="253"/>
      <c r="BC90" s="253">
        <v>0</v>
      </c>
      <c r="BD90" s="253">
        <v>0</v>
      </c>
      <c r="BE90" s="253">
        <v>0</v>
      </c>
      <c r="BF90" s="253">
        <v>0</v>
      </c>
      <c r="BG90" s="253">
        <v>0</v>
      </c>
      <c r="BH90" s="253">
        <v>0</v>
      </c>
      <c r="BI90" s="253">
        <v>0</v>
      </c>
      <c r="BJ90" s="254">
        <f t="shared" si="45"/>
        <v>0</v>
      </c>
      <c r="BK90" s="254">
        <f t="shared" si="45"/>
        <v>10.930999999999999</v>
      </c>
      <c r="BL90" s="254">
        <f t="shared" si="45"/>
        <v>0</v>
      </c>
      <c r="BM90" s="254">
        <f t="shared" si="44"/>
        <v>0</v>
      </c>
      <c r="BN90" s="254">
        <f t="shared" si="44"/>
        <v>4.7560000000000002</v>
      </c>
      <c r="BO90" s="254">
        <f t="shared" si="44"/>
        <v>0</v>
      </c>
      <c r="BP90" s="254">
        <f t="shared" si="44"/>
        <v>0</v>
      </c>
      <c r="BQ90" s="253">
        <v>0</v>
      </c>
      <c r="BR90" s="253">
        <v>0</v>
      </c>
      <c r="BS90" s="253">
        <v>0</v>
      </c>
      <c r="BT90" s="253">
        <v>0</v>
      </c>
      <c r="BU90" s="253">
        <v>0</v>
      </c>
      <c r="BV90" s="253">
        <v>0</v>
      </c>
      <c r="BW90" s="253">
        <v>0</v>
      </c>
      <c r="BX90" s="253" t="s">
        <v>586</v>
      </c>
    </row>
  </sheetData>
  <mergeCells count="44">
    <mergeCell ref="A7:AG7"/>
    <mergeCell ref="A8:AG8"/>
    <mergeCell ref="A4:AG4"/>
    <mergeCell ref="BQ16:BW16"/>
    <mergeCell ref="AH16:AN16"/>
    <mergeCell ref="AO16:AU16"/>
    <mergeCell ref="F16:L16"/>
    <mergeCell ref="BJ15:BW15"/>
    <mergeCell ref="AV15:BI15"/>
    <mergeCell ref="AV16:BB16"/>
    <mergeCell ref="AH15:AU15"/>
    <mergeCell ref="A9:AG9"/>
    <mergeCell ref="A10:AG10"/>
    <mergeCell ref="A11:AG11"/>
    <mergeCell ref="A12:AG12"/>
    <mergeCell ref="T14:AG14"/>
    <mergeCell ref="A5:AG5"/>
    <mergeCell ref="A6:AG6"/>
    <mergeCell ref="BX14:BX18"/>
    <mergeCell ref="T16:Z16"/>
    <mergeCell ref="AA16:AG16"/>
    <mergeCell ref="T15:AG15"/>
    <mergeCell ref="A13:BV13"/>
    <mergeCell ref="A14:A18"/>
    <mergeCell ref="B14:B18"/>
    <mergeCell ref="C14:C18"/>
    <mergeCell ref="BJ16:BP16"/>
    <mergeCell ref="BD17:BI17"/>
    <mergeCell ref="BR17:BW17"/>
    <mergeCell ref="AP17:AU17"/>
    <mergeCell ref="G17:L17"/>
    <mergeCell ref="N17:S17"/>
    <mergeCell ref="F14:S15"/>
    <mergeCell ref="BK17:BP17"/>
    <mergeCell ref="D17:D18"/>
    <mergeCell ref="E17:E18"/>
    <mergeCell ref="D14:E16"/>
    <mergeCell ref="BC16:BI16"/>
    <mergeCell ref="AW17:BB17"/>
    <mergeCell ref="U17:Z17"/>
    <mergeCell ref="AB17:AG17"/>
    <mergeCell ref="AI17:AN17"/>
    <mergeCell ref="M16:S16"/>
    <mergeCell ref="AH14:BW14"/>
  </mergeCells>
  <pageMargins left="0.70866141732283472" right="0.70866141732283472" top="0.74803149606299213" bottom="0.74803149606299213" header="0.31496062992125984" footer="0.31496062992125984"/>
  <pageSetup paperSize="8" scale="53" fitToWidth="2" orientation="landscape" r:id="rId1"/>
  <headerFooter differentFirst="1">
    <oddHeader>&amp;C&amp;P</oddHeader>
  </headerFooter>
  <colBreaks count="1" manualBreakCount="1">
    <brk id="33" max="89" man="1"/>
  </colBreaks>
</worksheet>
</file>

<file path=xl/worksheets/sheet7.xml><?xml version="1.0" encoding="utf-8"?>
<worksheet xmlns="http://schemas.openxmlformats.org/spreadsheetml/2006/main" xmlns:r="http://schemas.openxmlformats.org/officeDocument/2006/relationships">
  <sheetPr>
    <tabColor rgb="FF00B050"/>
    <pageSetUpPr fitToPage="1"/>
  </sheetPr>
  <dimension ref="A1:BN49"/>
  <sheetViews>
    <sheetView view="pageBreakPreview" topLeftCell="A5" zoomScale="60" zoomScaleNormal="100" workbookViewId="0">
      <selection activeCell="AG47" sqref="AG47:AL49"/>
    </sheetView>
  </sheetViews>
  <sheetFormatPr defaultRowHeight="15.75"/>
  <cols>
    <col min="1" max="1" width="11.625" style="1" customWidth="1"/>
    <col min="2" max="2" width="31.5" style="1" customWidth="1"/>
    <col min="3" max="3" width="19.125" style="1" customWidth="1"/>
    <col min="4" max="4" width="18" style="1" customWidth="1"/>
    <col min="5" max="5" width="6.125" style="1" customWidth="1"/>
    <col min="6" max="10" width="6" style="1" customWidth="1"/>
    <col min="11" max="11" width="18" style="1" customWidth="1"/>
    <col min="12" max="17" width="6" style="1" customWidth="1"/>
    <col min="18" max="18" width="18" style="1" customWidth="1"/>
    <col min="19" max="24" width="6" style="1" customWidth="1"/>
    <col min="25" max="25" width="18" style="1" customWidth="1"/>
    <col min="26" max="26" width="9.5" style="1" customWidth="1"/>
    <col min="27" max="31" width="6" style="1" customWidth="1"/>
    <col min="32" max="32" width="18" style="1" customWidth="1"/>
    <col min="33" max="33" width="8.875" style="1" customWidth="1"/>
    <col min="34" max="38" width="6" style="1" customWidth="1"/>
    <col min="39" max="39" width="5.75" style="1" customWidth="1"/>
    <col min="40" max="40" width="16.125" style="1" customWidth="1"/>
    <col min="41" max="41" width="21.25" style="1" customWidth="1"/>
    <col min="42" max="42" width="12.625" style="1" customWidth="1"/>
    <col min="43" max="43" width="22.375" style="1" customWidth="1"/>
    <col min="44" max="44" width="10.875" style="1" customWidth="1"/>
    <col min="45" max="45" width="17.375" style="1" customWidth="1"/>
    <col min="46" max="47" width="4.125" style="1" customWidth="1"/>
    <col min="48" max="48" width="3.75" style="1" customWidth="1"/>
    <col min="49" max="49" width="3.875" style="1" customWidth="1"/>
    <col min="50" max="50" width="4.5" style="1" customWidth="1"/>
    <col min="51" max="51" width="5" style="1" customWidth="1"/>
    <col min="52" max="52" width="5.5" style="1" customWidth="1"/>
    <col min="53" max="53" width="5.75" style="1" customWidth="1"/>
    <col min="54" max="54" width="5.5" style="1" customWidth="1"/>
    <col min="55" max="56" width="5" style="1" customWidth="1"/>
    <col min="57" max="57" width="12.875" style="1" customWidth="1"/>
    <col min="58" max="67" width="5" style="1" customWidth="1"/>
    <col min="68" max="16384" width="9" style="1"/>
  </cols>
  <sheetData>
    <row r="1" spans="1:66" ht="18.75">
      <c r="O1" s="2"/>
      <c r="P1" s="2"/>
      <c r="Q1" s="2"/>
      <c r="R1" s="2"/>
      <c r="S1" s="2"/>
      <c r="T1" s="2"/>
      <c r="U1" s="2"/>
      <c r="V1" s="2"/>
      <c r="W1" s="2"/>
      <c r="X1" s="2"/>
      <c r="Y1" s="2"/>
      <c r="Z1" s="2"/>
      <c r="AA1" s="2"/>
      <c r="AB1" s="2"/>
      <c r="AC1" s="2"/>
      <c r="AL1" s="25" t="s">
        <v>340</v>
      </c>
    </row>
    <row r="2" spans="1:66" ht="18.75">
      <c r="O2" s="2"/>
      <c r="P2" s="2"/>
      <c r="Q2" s="2"/>
      <c r="R2" s="2"/>
      <c r="S2" s="2"/>
      <c r="T2" s="2"/>
      <c r="U2" s="2"/>
      <c r="V2" s="2"/>
      <c r="W2" s="2"/>
      <c r="X2" s="2"/>
      <c r="Y2" s="2"/>
      <c r="Z2" s="2"/>
      <c r="AA2" s="2"/>
      <c r="AB2" s="2"/>
      <c r="AC2" s="2"/>
      <c r="AL2" s="15" t="s">
        <v>1</v>
      </c>
    </row>
    <row r="3" spans="1:66" ht="18.75">
      <c r="O3" s="2"/>
      <c r="P3" s="2"/>
      <c r="Q3" s="2"/>
      <c r="R3" s="2"/>
      <c r="S3" s="2"/>
      <c r="T3" s="2"/>
      <c r="U3" s="2"/>
      <c r="V3" s="2"/>
      <c r="W3" s="2"/>
      <c r="X3" s="2"/>
      <c r="Y3" s="2"/>
      <c r="Z3" s="2"/>
      <c r="AA3" s="2"/>
      <c r="AB3" s="2"/>
      <c r="AC3" s="2"/>
      <c r="AL3" s="15" t="s">
        <v>259</v>
      </c>
    </row>
    <row r="4" spans="1:66" ht="18.75">
      <c r="A4" s="441" t="s">
        <v>387</v>
      </c>
      <c r="B4" s="441"/>
      <c r="C4" s="441"/>
      <c r="D4" s="441"/>
      <c r="E4" s="441"/>
      <c r="F4" s="441"/>
      <c r="G4" s="441"/>
      <c r="H4" s="441"/>
      <c r="I4" s="441"/>
      <c r="J4" s="441"/>
      <c r="K4" s="441"/>
      <c r="L4" s="441"/>
      <c r="M4" s="441"/>
      <c r="N4" s="441"/>
      <c r="O4" s="441"/>
      <c r="P4" s="441"/>
      <c r="Q4" s="441"/>
      <c r="R4" s="441"/>
      <c r="S4" s="441"/>
      <c r="T4" s="441"/>
      <c r="U4" s="441"/>
      <c r="V4" s="441"/>
      <c r="W4" s="441"/>
      <c r="X4" s="441"/>
      <c r="Y4" s="441"/>
      <c r="Z4" s="441"/>
      <c r="AA4" s="441"/>
      <c r="AB4" s="441"/>
      <c r="AC4" s="441"/>
      <c r="AD4" s="441"/>
      <c r="AE4" s="441"/>
      <c r="AF4" s="441"/>
      <c r="AG4" s="441"/>
      <c r="AH4" s="441"/>
      <c r="AI4" s="441"/>
      <c r="AJ4" s="441"/>
      <c r="AK4" s="441"/>
      <c r="AL4" s="441"/>
    </row>
    <row r="5" spans="1:66" ht="18.75">
      <c r="A5" s="442" t="s">
        <v>161</v>
      </c>
      <c r="B5" s="442"/>
      <c r="C5" s="442"/>
      <c r="D5" s="442"/>
      <c r="E5" s="442"/>
      <c r="F5" s="442"/>
      <c r="G5" s="442"/>
      <c r="H5" s="442"/>
      <c r="I5" s="442"/>
      <c r="J5" s="442"/>
      <c r="K5" s="442"/>
      <c r="L5" s="442"/>
      <c r="M5" s="442"/>
      <c r="N5" s="442"/>
      <c r="O5" s="442"/>
      <c r="P5" s="442"/>
      <c r="Q5" s="442"/>
      <c r="R5" s="442"/>
      <c r="S5" s="442"/>
      <c r="T5" s="442"/>
      <c r="U5" s="442"/>
      <c r="V5" s="442"/>
      <c r="W5" s="442"/>
      <c r="X5" s="442"/>
      <c r="Y5" s="442"/>
      <c r="Z5" s="442"/>
      <c r="AA5" s="442"/>
      <c r="AB5" s="442"/>
      <c r="AC5" s="442"/>
      <c r="AD5" s="442"/>
      <c r="AE5" s="442"/>
      <c r="AF5" s="442"/>
      <c r="AG5" s="442"/>
      <c r="AH5" s="442"/>
      <c r="AI5" s="442"/>
      <c r="AJ5" s="442"/>
      <c r="AK5" s="442"/>
      <c r="AL5" s="442"/>
    </row>
    <row r="6" spans="1:66">
      <c r="A6" s="100"/>
      <c r="B6" s="100"/>
      <c r="C6" s="100"/>
      <c r="D6" s="100"/>
      <c r="E6" s="100"/>
      <c r="F6" s="100"/>
      <c r="G6" s="100"/>
      <c r="H6" s="100"/>
      <c r="I6" s="100"/>
      <c r="J6" s="100"/>
      <c r="K6" s="100"/>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row>
    <row r="7" spans="1:66" ht="18.75">
      <c r="A7" s="394" t="s">
        <v>172</v>
      </c>
      <c r="B7" s="394"/>
      <c r="C7" s="394"/>
      <c r="D7" s="394"/>
      <c r="E7" s="394"/>
      <c r="F7" s="394"/>
      <c r="G7" s="394"/>
      <c r="H7" s="394"/>
      <c r="I7" s="394"/>
      <c r="J7" s="394"/>
      <c r="K7" s="394"/>
      <c r="L7" s="394"/>
      <c r="M7" s="394"/>
      <c r="N7" s="394"/>
      <c r="O7" s="394"/>
      <c r="P7" s="394"/>
      <c r="Q7" s="394"/>
      <c r="R7" s="394"/>
      <c r="S7" s="394"/>
      <c r="T7" s="394"/>
      <c r="U7" s="394"/>
      <c r="V7" s="394"/>
      <c r="W7" s="394"/>
      <c r="X7" s="394"/>
      <c r="Y7" s="394"/>
      <c r="Z7" s="394"/>
      <c r="AA7" s="394"/>
      <c r="AB7" s="394"/>
      <c r="AC7" s="394"/>
      <c r="AD7" s="394"/>
      <c r="AE7" s="394"/>
      <c r="AF7" s="394"/>
      <c r="AG7" s="394"/>
      <c r="AH7" s="394"/>
      <c r="AI7" s="394"/>
      <c r="AJ7" s="394"/>
      <c r="AK7" s="394"/>
      <c r="AL7" s="394"/>
      <c r="AM7" s="89"/>
      <c r="AN7" s="89"/>
      <c r="AO7" s="89"/>
      <c r="AP7" s="89"/>
      <c r="AQ7" s="89"/>
      <c r="AR7" s="89"/>
      <c r="AS7" s="89"/>
      <c r="AT7" s="89"/>
      <c r="AU7" s="89"/>
      <c r="AV7" s="89"/>
      <c r="AW7" s="89"/>
      <c r="AX7" s="89"/>
      <c r="AY7" s="89"/>
      <c r="AZ7" s="89"/>
      <c r="BA7" s="89"/>
      <c r="BB7" s="89"/>
      <c r="BC7" s="89"/>
      <c r="BD7" s="89"/>
      <c r="BE7" s="89"/>
      <c r="BF7" s="89"/>
      <c r="BG7" s="89"/>
      <c r="BH7" s="89"/>
      <c r="BI7" s="89"/>
      <c r="BJ7" s="89"/>
      <c r="BK7" s="89"/>
      <c r="BL7" s="89"/>
      <c r="BM7" s="89"/>
      <c r="BN7" s="89"/>
    </row>
    <row r="8" spans="1:66">
      <c r="A8" s="395" t="s">
        <v>306</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c r="AL8" s="395"/>
      <c r="AM8" s="90"/>
      <c r="AN8" s="90"/>
      <c r="AO8" s="90"/>
      <c r="AP8" s="90"/>
      <c r="AQ8" s="90"/>
      <c r="AR8" s="90"/>
      <c r="AS8" s="90"/>
      <c r="AT8" s="90"/>
      <c r="AU8" s="90"/>
      <c r="AV8" s="90"/>
      <c r="AW8" s="90"/>
      <c r="AX8" s="90"/>
      <c r="AY8" s="90"/>
      <c r="AZ8" s="90"/>
      <c r="BA8" s="90"/>
      <c r="BB8" s="90"/>
      <c r="BC8" s="90"/>
      <c r="BD8" s="90"/>
      <c r="BE8" s="90"/>
      <c r="BF8" s="90"/>
      <c r="BG8" s="90"/>
      <c r="BH8" s="90"/>
      <c r="BI8" s="90"/>
      <c r="BJ8" s="90"/>
      <c r="BK8" s="90"/>
      <c r="BL8" s="90"/>
      <c r="BM8" s="90"/>
      <c r="BN8" s="90"/>
    </row>
    <row r="9" spans="1:66">
      <c r="A9" s="136"/>
      <c r="B9" s="136"/>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90"/>
      <c r="AN9" s="90"/>
      <c r="AO9" s="90"/>
      <c r="AP9" s="90"/>
      <c r="AQ9" s="90"/>
      <c r="AR9" s="90"/>
      <c r="AS9" s="90"/>
      <c r="AT9" s="90"/>
      <c r="AU9" s="90"/>
      <c r="AV9" s="90"/>
      <c r="AW9" s="90"/>
      <c r="AX9" s="90"/>
      <c r="AY9" s="90"/>
      <c r="AZ9" s="90"/>
      <c r="BA9" s="90"/>
      <c r="BB9" s="90"/>
      <c r="BC9" s="90"/>
      <c r="BD9" s="90"/>
      <c r="BE9" s="90"/>
      <c r="BF9" s="90"/>
      <c r="BG9" s="90"/>
      <c r="BH9" s="90"/>
      <c r="BI9" s="90"/>
      <c r="BJ9" s="90"/>
      <c r="BK9" s="90"/>
      <c r="BL9" s="90"/>
      <c r="BM9" s="90"/>
      <c r="BN9" s="90"/>
    </row>
    <row r="10" spans="1:66">
      <c r="A10" s="378" t="s">
        <v>53</v>
      </c>
      <c r="B10" s="378"/>
      <c r="C10" s="378"/>
      <c r="D10" s="378"/>
      <c r="E10" s="378"/>
      <c r="F10" s="378"/>
      <c r="G10" s="378"/>
      <c r="H10" s="378"/>
      <c r="I10" s="378"/>
      <c r="J10" s="378"/>
      <c r="K10" s="378"/>
      <c r="L10" s="378"/>
      <c r="M10" s="378"/>
      <c r="N10" s="378"/>
      <c r="O10" s="378"/>
      <c r="P10" s="378"/>
      <c r="Q10" s="378"/>
      <c r="R10" s="378"/>
      <c r="S10" s="378"/>
      <c r="T10" s="378"/>
      <c r="U10" s="378"/>
      <c r="V10" s="378"/>
      <c r="W10" s="378"/>
      <c r="X10" s="378"/>
      <c r="Y10" s="378"/>
      <c r="Z10" s="378"/>
      <c r="AA10" s="378"/>
      <c r="AB10" s="378"/>
      <c r="AC10" s="378"/>
      <c r="AD10" s="378"/>
      <c r="AE10" s="378"/>
      <c r="AF10" s="378"/>
      <c r="AG10" s="378"/>
      <c r="AH10" s="378"/>
      <c r="AI10" s="378"/>
      <c r="AJ10" s="378"/>
      <c r="AK10" s="378"/>
      <c r="AL10" s="378"/>
      <c r="AM10" s="45"/>
      <c r="AN10" s="45"/>
      <c r="AO10" s="45"/>
      <c r="AP10" s="45"/>
      <c r="AQ10" s="45"/>
      <c r="AR10" s="45"/>
      <c r="AS10" s="45"/>
      <c r="AT10" s="45"/>
      <c r="AU10" s="45"/>
      <c r="AV10" s="45"/>
      <c r="AW10" s="45"/>
      <c r="AX10" s="45"/>
      <c r="AY10" s="45"/>
      <c r="AZ10" s="45"/>
      <c r="BA10" s="45"/>
      <c r="BB10" s="45"/>
      <c r="BC10" s="45"/>
      <c r="BD10" s="45"/>
      <c r="BE10" s="45"/>
    </row>
    <row r="11" spans="1:66" ht="18.75">
      <c r="A11" s="81"/>
      <c r="B11" s="81"/>
      <c r="C11" s="81"/>
      <c r="D11" s="99"/>
      <c r="E11" s="81"/>
      <c r="F11" s="81"/>
      <c r="G11" s="81"/>
      <c r="H11" s="81"/>
      <c r="I11" s="81"/>
      <c r="J11" s="81"/>
      <c r="K11" s="99"/>
      <c r="L11" s="81"/>
      <c r="M11" s="81"/>
      <c r="N11" s="81"/>
      <c r="O11" s="81"/>
      <c r="P11" s="81"/>
      <c r="Q11" s="81"/>
      <c r="R11" s="99"/>
      <c r="S11" s="81"/>
      <c r="T11" s="81"/>
      <c r="U11" s="81"/>
      <c r="V11" s="81"/>
      <c r="W11" s="81"/>
      <c r="X11" s="81"/>
      <c r="Y11" s="99"/>
      <c r="Z11" s="81"/>
      <c r="AA11" s="81"/>
      <c r="AB11" s="81"/>
      <c r="AC11" s="81"/>
      <c r="AD11" s="81"/>
      <c r="AE11" s="81"/>
      <c r="AF11" s="99"/>
      <c r="AG11" s="81"/>
      <c r="AH11" s="81"/>
      <c r="AI11" s="81"/>
      <c r="AJ11" s="81"/>
      <c r="AK11" s="81"/>
      <c r="AL11" s="81"/>
      <c r="AM11" s="95"/>
      <c r="AN11" s="95"/>
      <c r="AO11" s="95"/>
      <c r="AP11" s="95"/>
      <c r="AQ11" s="95"/>
      <c r="AR11" s="95"/>
      <c r="AS11" s="95"/>
      <c r="AT11" s="95"/>
      <c r="AU11" s="95"/>
      <c r="AV11" s="95"/>
      <c r="AW11" s="95"/>
    </row>
    <row r="12" spans="1:66" ht="18.75">
      <c r="A12" s="439" t="s">
        <v>162</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c r="AD12" s="439"/>
      <c r="AE12" s="439"/>
      <c r="AF12" s="439"/>
      <c r="AG12" s="439"/>
      <c r="AH12" s="439"/>
      <c r="AI12" s="439"/>
      <c r="AJ12" s="439"/>
      <c r="AK12" s="439"/>
      <c r="AL12" s="439"/>
      <c r="AM12" s="93"/>
      <c r="AN12" s="93"/>
      <c r="AO12" s="93"/>
      <c r="AP12" s="93"/>
      <c r="AQ12" s="93"/>
      <c r="AR12" s="93"/>
      <c r="AS12" s="93"/>
      <c r="AT12" s="93"/>
      <c r="AU12" s="93"/>
      <c r="AV12" s="93"/>
      <c r="AW12" s="93"/>
      <c r="AX12" s="93"/>
      <c r="AY12" s="93"/>
      <c r="AZ12" s="93"/>
      <c r="BA12" s="93"/>
      <c r="BB12" s="93"/>
      <c r="BC12" s="93"/>
      <c r="BD12" s="93"/>
      <c r="BE12" s="93"/>
      <c r="BF12" s="93"/>
      <c r="BG12" s="93"/>
      <c r="BH12" s="93"/>
      <c r="BI12" s="93"/>
      <c r="BJ12" s="93"/>
      <c r="BK12" s="93"/>
      <c r="BL12" s="93"/>
      <c r="BM12" s="93"/>
      <c r="BN12" s="93"/>
    </row>
    <row r="13" spans="1:66" ht="15.75" customHeight="1">
      <c r="A13" s="440" t="s">
        <v>163</v>
      </c>
      <c r="B13" s="440"/>
      <c r="C13" s="440"/>
      <c r="D13" s="440"/>
      <c r="E13" s="440"/>
      <c r="F13" s="440"/>
      <c r="G13" s="440"/>
      <c r="H13" s="440"/>
      <c r="I13" s="440"/>
      <c r="J13" s="440"/>
      <c r="K13" s="440"/>
      <c r="L13" s="440"/>
      <c r="M13" s="440"/>
      <c r="N13" s="440"/>
      <c r="O13" s="440"/>
      <c r="P13" s="440"/>
      <c r="Q13" s="440"/>
      <c r="R13" s="440"/>
      <c r="S13" s="440"/>
      <c r="T13" s="440"/>
      <c r="U13" s="440"/>
      <c r="V13" s="440"/>
      <c r="W13" s="440"/>
      <c r="X13" s="440"/>
      <c r="Y13" s="440"/>
      <c r="Z13" s="440"/>
      <c r="AA13" s="440"/>
      <c r="AB13" s="440"/>
      <c r="AC13" s="440"/>
      <c r="AD13" s="440"/>
      <c r="AE13" s="440"/>
      <c r="AF13" s="440"/>
      <c r="AG13" s="440"/>
      <c r="AH13" s="440"/>
      <c r="AI13" s="440"/>
      <c r="AJ13" s="440"/>
      <c r="AK13" s="440"/>
      <c r="AL13" s="440"/>
      <c r="AM13" s="94"/>
      <c r="AN13" s="94"/>
      <c r="AO13" s="94"/>
      <c r="AP13" s="94"/>
      <c r="AQ13" s="94"/>
      <c r="AR13" s="94"/>
      <c r="AS13" s="94"/>
      <c r="AT13" s="94"/>
      <c r="AU13" s="94"/>
      <c r="AV13" s="94"/>
      <c r="AW13" s="94"/>
      <c r="AX13" s="94"/>
      <c r="AY13" s="94"/>
      <c r="AZ13" s="94"/>
      <c r="BA13" s="94"/>
      <c r="BB13" s="94"/>
      <c r="BC13" s="94"/>
      <c r="BD13" s="94"/>
      <c r="BE13" s="94"/>
      <c r="BF13" s="94"/>
      <c r="BG13" s="94"/>
      <c r="BH13" s="94"/>
      <c r="BI13" s="94"/>
      <c r="BJ13" s="94"/>
      <c r="BK13" s="94"/>
      <c r="BL13" s="94"/>
      <c r="BM13" s="94"/>
      <c r="BN13" s="94"/>
    </row>
    <row r="14" spans="1:66">
      <c r="A14" s="437"/>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c r="AD14" s="437"/>
      <c r="AE14" s="437"/>
      <c r="AF14" s="437"/>
      <c r="AG14" s="437"/>
      <c r="AH14" s="437"/>
      <c r="AI14" s="437"/>
      <c r="AJ14" s="437"/>
      <c r="AK14" s="437"/>
      <c r="AL14" s="437"/>
      <c r="AM14" s="13"/>
      <c r="AN14" s="13"/>
      <c r="AO14" s="13"/>
      <c r="AP14" s="44"/>
      <c r="AQ14" s="44"/>
      <c r="AR14" s="44"/>
      <c r="AS14" s="44"/>
      <c r="AT14" s="44"/>
      <c r="AU14" s="44"/>
      <c r="AV14" s="44"/>
      <c r="AW14" s="44"/>
      <c r="AX14" s="44"/>
      <c r="AY14" s="44"/>
      <c r="AZ14" s="44"/>
      <c r="BA14" s="44"/>
      <c r="BB14" s="44"/>
      <c r="BC14" s="44"/>
      <c r="BD14" s="44"/>
      <c r="BE14" s="44"/>
    </row>
    <row r="15" spans="1:66" ht="19.5" customHeight="1">
      <c r="A15" s="431" t="s">
        <v>173</v>
      </c>
      <c r="B15" s="426" t="s">
        <v>31</v>
      </c>
      <c r="C15" s="426" t="s">
        <v>4</v>
      </c>
      <c r="D15" s="425" t="s">
        <v>334</v>
      </c>
      <c r="E15" s="425"/>
      <c r="F15" s="425"/>
      <c r="G15" s="425"/>
      <c r="H15" s="425"/>
      <c r="I15" s="425"/>
      <c r="J15" s="425"/>
      <c r="K15" s="425"/>
      <c r="L15" s="425"/>
      <c r="M15" s="425"/>
      <c r="N15" s="425"/>
      <c r="O15" s="425"/>
      <c r="P15" s="425"/>
      <c r="Q15" s="425"/>
      <c r="R15" s="425"/>
      <c r="S15" s="425"/>
      <c r="T15" s="425"/>
      <c r="U15" s="425"/>
      <c r="V15" s="425"/>
      <c r="W15" s="425"/>
      <c r="X15" s="425"/>
      <c r="Y15" s="425"/>
      <c r="Z15" s="425"/>
      <c r="AA15" s="425"/>
      <c r="AB15" s="425"/>
      <c r="AC15" s="425"/>
      <c r="AD15" s="425"/>
      <c r="AE15" s="425"/>
      <c r="AF15" s="425"/>
      <c r="AG15" s="425"/>
      <c r="AH15" s="425"/>
      <c r="AI15" s="425"/>
      <c r="AJ15" s="425"/>
      <c r="AK15" s="425"/>
      <c r="AL15" s="425"/>
      <c r="AM15" s="22"/>
      <c r="AN15" s="22"/>
      <c r="AO15" s="22"/>
    </row>
    <row r="16" spans="1:66" ht="43.5" customHeight="1">
      <c r="A16" s="432"/>
      <c r="B16" s="426"/>
      <c r="C16" s="426"/>
      <c r="D16" s="425" t="s">
        <v>7</v>
      </c>
      <c r="E16" s="425"/>
      <c r="F16" s="425"/>
      <c r="G16" s="425"/>
      <c r="H16" s="425"/>
      <c r="I16" s="425"/>
      <c r="J16" s="425"/>
      <c r="K16" s="425" t="s">
        <v>8</v>
      </c>
      <c r="L16" s="425"/>
      <c r="M16" s="425"/>
      <c r="N16" s="425"/>
      <c r="O16" s="425"/>
      <c r="P16" s="425"/>
      <c r="Q16" s="425"/>
      <c r="R16" s="425" t="s">
        <v>9</v>
      </c>
      <c r="S16" s="425"/>
      <c r="T16" s="425"/>
      <c r="U16" s="425"/>
      <c r="V16" s="425"/>
      <c r="W16" s="425"/>
      <c r="X16" s="425"/>
      <c r="Y16" s="425" t="s">
        <v>10</v>
      </c>
      <c r="Z16" s="425"/>
      <c r="AA16" s="425"/>
      <c r="AB16" s="425"/>
      <c r="AC16" s="425"/>
      <c r="AD16" s="425"/>
      <c r="AE16" s="425"/>
      <c r="AF16" s="426" t="s">
        <v>305</v>
      </c>
      <c r="AG16" s="426"/>
      <c r="AH16" s="426"/>
      <c r="AI16" s="426"/>
      <c r="AJ16" s="426"/>
      <c r="AK16" s="426"/>
      <c r="AL16" s="426"/>
      <c r="AM16" s="22"/>
      <c r="AN16" s="22"/>
      <c r="AO16" s="22"/>
    </row>
    <row r="17" spans="1:40" ht="43.5" customHeight="1">
      <c r="A17" s="432"/>
      <c r="B17" s="426"/>
      <c r="C17" s="426"/>
      <c r="D17" s="114" t="s">
        <v>56</v>
      </c>
      <c r="E17" s="425" t="s">
        <v>55</v>
      </c>
      <c r="F17" s="425"/>
      <c r="G17" s="425"/>
      <c r="H17" s="425"/>
      <c r="I17" s="425"/>
      <c r="J17" s="425"/>
      <c r="K17" s="114" t="s">
        <v>56</v>
      </c>
      <c r="L17" s="426" t="s">
        <v>55</v>
      </c>
      <c r="M17" s="426"/>
      <c r="N17" s="426"/>
      <c r="O17" s="426"/>
      <c r="P17" s="426"/>
      <c r="Q17" s="426"/>
      <c r="R17" s="114" t="s">
        <v>56</v>
      </c>
      <c r="S17" s="426" t="s">
        <v>55</v>
      </c>
      <c r="T17" s="426"/>
      <c r="U17" s="426"/>
      <c r="V17" s="426"/>
      <c r="W17" s="426"/>
      <c r="X17" s="426"/>
      <c r="Y17" s="114" t="s">
        <v>56</v>
      </c>
      <c r="Z17" s="426" t="s">
        <v>55</v>
      </c>
      <c r="AA17" s="426"/>
      <c r="AB17" s="426"/>
      <c r="AC17" s="426"/>
      <c r="AD17" s="426"/>
      <c r="AE17" s="426"/>
      <c r="AF17" s="114" t="s">
        <v>56</v>
      </c>
      <c r="AG17" s="426" t="s">
        <v>55</v>
      </c>
      <c r="AH17" s="426"/>
      <c r="AI17" s="426"/>
      <c r="AJ17" s="426"/>
      <c r="AK17" s="426"/>
      <c r="AL17" s="426"/>
    </row>
    <row r="18" spans="1:40" ht="87.75" customHeight="1">
      <c r="A18" s="433"/>
      <c r="B18" s="426"/>
      <c r="C18" s="426"/>
      <c r="D18" s="86" t="s">
        <v>24</v>
      </c>
      <c r="E18" s="86" t="s">
        <v>24</v>
      </c>
      <c r="F18" s="79" t="s">
        <v>5</v>
      </c>
      <c r="G18" s="79" t="s">
        <v>6</v>
      </c>
      <c r="H18" s="79" t="s">
        <v>261</v>
      </c>
      <c r="I18" s="79" t="s">
        <v>2</v>
      </c>
      <c r="J18" s="79" t="s">
        <v>146</v>
      </c>
      <c r="K18" s="86" t="s">
        <v>24</v>
      </c>
      <c r="L18" s="86" t="s">
        <v>24</v>
      </c>
      <c r="M18" s="79" t="s">
        <v>5</v>
      </c>
      <c r="N18" s="79" t="s">
        <v>6</v>
      </c>
      <c r="O18" s="79" t="s">
        <v>261</v>
      </c>
      <c r="P18" s="79" t="s">
        <v>2</v>
      </c>
      <c r="Q18" s="79" t="s">
        <v>146</v>
      </c>
      <c r="R18" s="86" t="s">
        <v>24</v>
      </c>
      <c r="S18" s="86" t="s">
        <v>24</v>
      </c>
      <c r="T18" s="79" t="s">
        <v>5</v>
      </c>
      <c r="U18" s="79" t="s">
        <v>6</v>
      </c>
      <c r="V18" s="79" t="s">
        <v>261</v>
      </c>
      <c r="W18" s="79" t="s">
        <v>2</v>
      </c>
      <c r="X18" s="79" t="s">
        <v>146</v>
      </c>
      <c r="Y18" s="86" t="s">
        <v>24</v>
      </c>
      <c r="Z18" s="86" t="s">
        <v>24</v>
      </c>
      <c r="AA18" s="79" t="s">
        <v>5</v>
      </c>
      <c r="AB18" s="79" t="s">
        <v>6</v>
      </c>
      <c r="AC18" s="79" t="s">
        <v>261</v>
      </c>
      <c r="AD18" s="79" t="s">
        <v>2</v>
      </c>
      <c r="AE18" s="79" t="s">
        <v>146</v>
      </c>
      <c r="AF18" s="86" t="s">
        <v>24</v>
      </c>
      <c r="AG18" s="86" t="s">
        <v>24</v>
      </c>
      <c r="AH18" s="79" t="s">
        <v>5</v>
      </c>
      <c r="AI18" s="79" t="s">
        <v>6</v>
      </c>
      <c r="AJ18" s="79" t="s">
        <v>261</v>
      </c>
      <c r="AK18" s="79" t="s">
        <v>2</v>
      </c>
      <c r="AL18" s="79" t="s">
        <v>146</v>
      </c>
    </row>
    <row r="19" spans="1:40">
      <c r="A19" s="135">
        <v>1</v>
      </c>
      <c r="B19" s="135">
        <v>2</v>
      </c>
      <c r="C19" s="135">
        <v>3</v>
      </c>
      <c r="D19" s="133" t="s">
        <v>106</v>
      </c>
      <c r="E19" s="133" t="s">
        <v>107</v>
      </c>
      <c r="F19" s="133" t="s">
        <v>108</v>
      </c>
      <c r="G19" s="133" t="s">
        <v>109</v>
      </c>
      <c r="H19" s="133" t="s">
        <v>110</v>
      </c>
      <c r="I19" s="133" t="s">
        <v>111</v>
      </c>
      <c r="J19" s="133" t="s">
        <v>182</v>
      </c>
      <c r="K19" s="133" t="s">
        <v>183</v>
      </c>
      <c r="L19" s="133" t="s">
        <v>184</v>
      </c>
      <c r="M19" s="133" t="s">
        <v>185</v>
      </c>
      <c r="N19" s="133" t="s">
        <v>186</v>
      </c>
      <c r="O19" s="133" t="s">
        <v>187</v>
      </c>
      <c r="P19" s="133" t="s">
        <v>188</v>
      </c>
      <c r="Q19" s="133" t="s">
        <v>189</v>
      </c>
      <c r="R19" s="133" t="s">
        <v>192</v>
      </c>
      <c r="S19" s="133" t="s">
        <v>193</v>
      </c>
      <c r="T19" s="133" t="s">
        <v>194</v>
      </c>
      <c r="U19" s="133" t="s">
        <v>195</v>
      </c>
      <c r="V19" s="133" t="s">
        <v>196</v>
      </c>
      <c r="W19" s="133" t="s">
        <v>197</v>
      </c>
      <c r="X19" s="133" t="s">
        <v>335</v>
      </c>
      <c r="Y19" s="133" t="s">
        <v>198</v>
      </c>
      <c r="Z19" s="133" t="s">
        <v>199</v>
      </c>
      <c r="AA19" s="133" t="s">
        <v>200</v>
      </c>
      <c r="AB19" s="133" t="s">
        <v>201</v>
      </c>
      <c r="AC19" s="133" t="s">
        <v>202</v>
      </c>
      <c r="AD19" s="133" t="s">
        <v>203</v>
      </c>
      <c r="AE19" s="133" t="s">
        <v>336</v>
      </c>
      <c r="AF19" s="133" t="s">
        <v>97</v>
      </c>
      <c r="AG19" s="133" t="s">
        <v>100</v>
      </c>
      <c r="AH19" s="133" t="s">
        <v>116</v>
      </c>
      <c r="AI19" s="133" t="s">
        <v>119</v>
      </c>
      <c r="AJ19" s="133" t="s">
        <v>122</v>
      </c>
      <c r="AK19" s="133" t="s">
        <v>123</v>
      </c>
      <c r="AL19" s="133" t="s">
        <v>124</v>
      </c>
    </row>
    <row r="20" spans="1:40">
      <c r="A20" s="172"/>
      <c r="B20" s="170" t="s">
        <v>642</v>
      </c>
      <c r="C20" s="173"/>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29" t="s">
        <v>586</v>
      </c>
      <c r="AN20" s="229" t="s">
        <v>586</v>
      </c>
    </row>
    <row r="21" spans="1:40" ht="47.25">
      <c r="A21" s="176" t="s">
        <v>504</v>
      </c>
      <c r="B21" s="177" t="s">
        <v>681</v>
      </c>
      <c r="C21" s="178"/>
      <c r="AM21" s="229" t="s">
        <v>586</v>
      </c>
      <c r="AN21" s="229" t="s">
        <v>586</v>
      </c>
    </row>
    <row r="22" spans="1:40" ht="47.25">
      <c r="A22" s="176" t="s">
        <v>511</v>
      </c>
      <c r="B22" s="177" t="s">
        <v>685</v>
      </c>
      <c r="C22" s="181"/>
      <c r="AM22" s="229" t="s">
        <v>586</v>
      </c>
      <c r="AN22" s="229" t="s">
        <v>586</v>
      </c>
    </row>
    <row r="23" spans="1:40" ht="47.25">
      <c r="A23" s="176" t="s">
        <v>567</v>
      </c>
      <c r="B23" s="177" t="s">
        <v>684</v>
      </c>
      <c r="C23" s="181"/>
      <c r="AM23" s="229" t="s">
        <v>586</v>
      </c>
      <c r="AN23" s="229" t="s">
        <v>586</v>
      </c>
    </row>
    <row r="24" spans="1:40" s="245" customFormat="1" ht="78.75">
      <c r="A24" s="238" t="s">
        <v>776</v>
      </c>
      <c r="B24" s="239" t="s">
        <v>699</v>
      </c>
      <c r="C24" s="240" t="s">
        <v>775</v>
      </c>
      <c r="Z24" s="263">
        <v>15.1124139</v>
      </c>
      <c r="AA24" s="263">
        <v>0</v>
      </c>
      <c r="AB24" s="263">
        <v>0</v>
      </c>
      <c r="AC24" s="263">
        <v>0</v>
      </c>
      <c r="AD24" s="263">
        <v>0</v>
      </c>
      <c r="AE24" s="263">
        <v>0</v>
      </c>
      <c r="AF24" s="263"/>
      <c r="AG24" s="263">
        <v>15.1124139</v>
      </c>
      <c r="AH24" s="263">
        <v>0</v>
      </c>
      <c r="AI24" s="263">
        <v>0</v>
      </c>
      <c r="AJ24" s="263">
        <v>0</v>
      </c>
      <c r="AK24" s="263">
        <v>0</v>
      </c>
      <c r="AL24" s="263">
        <v>0</v>
      </c>
      <c r="AM24" s="241">
        <v>2017</v>
      </c>
      <c r="AN24" s="241">
        <v>2018</v>
      </c>
    </row>
    <row r="25" spans="1:40">
      <c r="A25" s="174"/>
      <c r="B25" s="188" t="s">
        <v>654</v>
      </c>
      <c r="C25" s="229" t="s">
        <v>586</v>
      </c>
      <c r="AM25" s="229" t="s">
        <v>586</v>
      </c>
      <c r="AN25" s="229" t="s">
        <v>586</v>
      </c>
    </row>
    <row r="26" spans="1:40" ht="47.25">
      <c r="A26" s="176" t="s">
        <v>504</v>
      </c>
      <c r="B26" s="177" t="s">
        <v>681</v>
      </c>
      <c r="C26" s="229" t="s">
        <v>586</v>
      </c>
      <c r="AM26" s="229" t="s">
        <v>586</v>
      </c>
      <c r="AN26" s="229" t="s">
        <v>586</v>
      </c>
    </row>
    <row r="27" spans="1:40" ht="78.75">
      <c r="A27" s="176" t="s">
        <v>509</v>
      </c>
      <c r="B27" s="177" t="s">
        <v>686</v>
      </c>
      <c r="C27" s="229" t="s">
        <v>586</v>
      </c>
      <c r="AM27" s="229" t="s">
        <v>586</v>
      </c>
      <c r="AN27" s="229" t="s">
        <v>586</v>
      </c>
    </row>
    <row r="28" spans="1:40" ht="78.75">
      <c r="A28" s="176" t="s">
        <v>557</v>
      </c>
      <c r="B28" s="177" t="s">
        <v>687</v>
      </c>
      <c r="C28" s="229" t="s">
        <v>586</v>
      </c>
      <c r="AM28" s="229" t="s">
        <v>586</v>
      </c>
      <c r="AN28" s="229" t="s">
        <v>586</v>
      </c>
    </row>
    <row r="29" spans="1:40" s="245" customFormat="1" ht="94.5">
      <c r="A29" s="238" t="s">
        <v>777</v>
      </c>
      <c r="B29" s="264" t="s">
        <v>726</v>
      </c>
      <c r="C29" s="240" t="s">
        <v>779</v>
      </c>
      <c r="Z29" s="263">
        <v>5</v>
      </c>
      <c r="AA29" s="263"/>
      <c r="AB29" s="263"/>
      <c r="AC29" s="263"/>
      <c r="AD29" s="263"/>
      <c r="AE29" s="263">
        <v>4</v>
      </c>
      <c r="AF29" s="263"/>
      <c r="AG29" s="263">
        <v>5</v>
      </c>
      <c r="AH29" s="263"/>
      <c r="AI29" s="263"/>
      <c r="AJ29" s="263"/>
      <c r="AK29" s="263"/>
      <c r="AL29" s="263">
        <v>4</v>
      </c>
      <c r="AM29" s="241">
        <v>2018</v>
      </c>
      <c r="AN29" s="241">
        <v>2018</v>
      </c>
    </row>
    <row r="30" spans="1:40" s="245" customFormat="1" ht="63">
      <c r="A30" s="238" t="s">
        <v>778</v>
      </c>
      <c r="B30" s="265" t="s">
        <v>727</v>
      </c>
      <c r="C30" s="240" t="s">
        <v>780</v>
      </c>
      <c r="Z30" s="263">
        <v>1</v>
      </c>
      <c r="AA30" s="263"/>
      <c r="AB30" s="263"/>
      <c r="AC30" s="263"/>
      <c r="AD30" s="263"/>
      <c r="AE30" s="263">
        <v>2</v>
      </c>
      <c r="AF30" s="263"/>
      <c r="AG30" s="263">
        <v>1</v>
      </c>
      <c r="AH30" s="263"/>
      <c r="AI30" s="263"/>
      <c r="AJ30" s="263"/>
      <c r="AK30" s="263"/>
      <c r="AL30" s="263">
        <v>2</v>
      </c>
      <c r="AM30" s="241">
        <v>2018</v>
      </c>
      <c r="AN30" s="241">
        <v>2018</v>
      </c>
    </row>
    <row r="31" spans="1:40">
      <c r="A31" s="174"/>
      <c r="B31" s="189" t="s">
        <v>658</v>
      </c>
      <c r="C31" s="229" t="s">
        <v>586</v>
      </c>
      <c r="AM31" s="229" t="s">
        <v>586</v>
      </c>
      <c r="AN31" s="229" t="s">
        <v>586</v>
      </c>
    </row>
    <row r="32" spans="1:40" ht="47.25">
      <c r="A32" s="176" t="s">
        <v>504</v>
      </c>
      <c r="B32" s="177" t="s">
        <v>681</v>
      </c>
      <c r="C32" s="229" t="s">
        <v>586</v>
      </c>
      <c r="AM32" s="229" t="s">
        <v>586</v>
      </c>
      <c r="AN32" s="229" t="s">
        <v>586</v>
      </c>
    </row>
    <row r="33" spans="1:40" ht="78.75">
      <c r="A33" s="176" t="s">
        <v>509</v>
      </c>
      <c r="B33" s="177" t="s">
        <v>686</v>
      </c>
      <c r="C33" s="229" t="s">
        <v>586</v>
      </c>
      <c r="AM33" s="229" t="s">
        <v>586</v>
      </c>
      <c r="AN33" s="229" t="s">
        <v>586</v>
      </c>
    </row>
    <row r="34" spans="1:40" ht="78.75">
      <c r="A34" s="176" t="s">
        <v>557</v>
      </c>
      <c r="B34" s="177" t="s">
        <v>687</v>
      </c>
      <c r="C34" s="229" t="s">
        <v>586</v>
      </c>
      <c r="AM34" s="229" t="s">
        <v>586</v>
      </c>
      <c r="AN34" s="229" t="s">
        <v>586</v>
      </c>
    </row>
    <row r="35" spans="1:40" s="245" customFormat="1" ht="63">
      <c r="A35" s="238" t="s">
        <v>777</v>
      </c>
      <c r="B35" s="264" t="s">
        <v>720</v>
      </c>
      <c r="C35" s="240" t="s">
        <v>784</v>
      </c>
      <c r="Z35" s="253">
        <v>3</v>
      </c>
      <c r="AA35" s="253"/>
      <c r="AB35" s="253"/>
      <c r="AC35" s="253"/>
      <c r="AD35" s="253"/>
      <c r="AE35" s="253">
        <v>1</v>
      </c>
      <c r="AG35" s="253">
        <v>3</v>
      </c>
      <c r="AH35" s="253"/>
      <c r="AI35" s="253"/>
      <c r="AJ35" s="253"/>
      <c r="AK35" s="253"/>
      <c r="AL35" s="253">
        <v>1</v>
      </c>
      <c r="AM35" s="241">
        <v>2018</v>
      </c>
      <c r="AN35" s="241">
        <v>2018</v>
      </c>
    </row>
    <row r="36" spans="1:40">
      <c r="A36" s="174"/>
      <c r="B36" s="191" t="s">
        <v>663</v>
      </c>
      <c r="C36" s="229" t="s">
        <v>586</v>
      </c>
      <c r="AM36" s="229" t="s">
        <v>586</v>
      </c>
      <c r="AN36" s="229" t="s">
        <v>586</v>
      </c>
    </row>
    <row r="37" spans="1:40" ht="47.25">
      <c r="A37" s="176" t="s">
        <v>504</v>
      </c>
      <c r="B37" s="177" t="s">
        <v>681</v>
      </c>
      <c r="C37" s="229" t="s">
        <v>586</v>
      </c>
      <c r="AM37" s="229" t="s">
        <v>586</v>
      </c>
      <c r="AN37" s="229" t="s">
        <v>586</v>
      </c>
    </row>
    <row r="38" spans="1:40" ht="47.25">
      <c r="A38" s="176" t="s">
        <v>511</v>
      </c>
      <c r="B38" s="177" t="s">
        <v>685</v>
      </c>
      <c r="C38" s="229" t="s">
        <v>586</v>
      </c>
      <c r="AM38" s="229" t="s">
        <v>586</v>
      </c>
      <c r="AN38" s="229" t="s">
        <v>586</v>
      </c>
    </row>
    <row r="39" spans="1:40" ht="47.25">
      <c r="A39" s="176" t="s">
        <v>567</v>
      </c>
      <c r="B39" s="177" t="s">
        <v>684</v>
      </c>
      <c r="C39" s="229" t="s">
        <v>586</v>
      </c>
      <c r="AM39" s="229" t="s">
        <v>586</v>
      </c>
      <c r="AN39" s="229" t="s">
        <v>586</v>
      </c>
    </row>
    <row r="40" spans="1:40" s="245" customFormat="1" ht="78.75">
      <c r="A40" s="238" t="s">
        <v>776</v>
      </c>
      <c r="B40" s="266" t="s">
        <v>709</v>
      </c>
      <c r="C40" s="240" t="s">
        <v>790</v>
      </c>
      <c r="Z40" s="253">
        <v>11.41</v>
      </c>
      <c r="AA40" s="253"/>
      <c r="AB40" s="253"/>
      <c r="AC40" s="250"/>
      <c r="AD40" s="253"/>
      <c r="AE40" s="253"/>
      <c r="AG40" s="253">
        <v>11.41</v>
      </c>
      <c r="AH40" s="253"/>
      <c r="AI40" s="253"/>
      <c r="AJ40" s="250"/>
      <c r="AK40" s="253"/>
      <c r="AL40" s="253"/>
      <c r="AM40" s="241">
        <v>2018</v>
      </c>
      <c r="AN40" s="241">
        <v>2018</v>
      </c>
    </row>
    <row r="41" spans="1:40">
      <c r="A41" s="174"/>
      <c r="B41" s="175" t="s">
        <v>666</v>
      </c>
      <c r="C41" s="229" t="s">
        <v>586</v>
      </c>
      <c r="AM41" s="229" t="s">
        <v>586</v>
      </c>
      <c r="AN41" s="229" t="s">
        <v>586</v>
      </c>
    </row>
    <row r="42" spans="1:40" ht="47.25">
      <c r="A42" s="176" t="s">
        <v>504</v>
      </c>
      <c r="B42" s="177" t="s">
        <v>681</v>
      </c>
      <c r="C42" s="229" t="s">
        <v>586</v>
      </c>
      <c r="AM42" s="229" t="s">
        <v>586</v>
      </c>
      <c r="AN42" s="229" t="s">
        <v>586</v>
      </c>
    </row>
    <row r="43" spans="1:40" ht="78.75">
      <c r="A43" s="176" t="s">
        <v>509</v>
      </c>
      <c r="B43" s="177" t="s">
        <v>686</v>
      </c>
      <c r="C43" s="229" t="s">
        <v>586</v>
      </c>
      <c r="AM43" s="229" t="s">
        <v>586</v>
      </c>
      <c r="AN43" s="229" t="s">
        <v>586</v>
      </c>
    </row>
    <row r="44" spans="1:40" ht="78.75">
      <c r="A44" s="176" t="s">
        <v>557</v>
      </c>
      <c r="B44" s="177" t="s">
        <v>687</v>
      </c>
      <c r="C44" s="229" t="s">
        <v>586</v>
      </c>
      <c r="AM44" s="229" t="s">
        <v>586</v>
      </c>
      <c r="AN44" s="229" t="s">
        <v>586</v>
      </c>
    </row>
    <row r="45" spans="1:40" s="245" customFormat="1" ht="63">
      <c r="A45" s="238" t="s">
        <v>777</v>
      </c>
      <c r="B45" s="264" t="s">
        <v>722</v>
      </c>
      <c r="C45" s="240" t="s">
        <v>791</v>
      </c>
      <c r="Z45" s="253">
        <v>4</v>
      </c>
      <c r="AA45" s="253"/>
      <c r="AB45" s="253"/>
      <c r="AC45" s="253"/>
      <c r="AD45" s="253"/>
      <c r="AE45" s="253">
        <v>4</v>
      </c>
      <c r="AG45" s="253">
        <v>4</v>
      </c>
      <c r="AH45" s="253"/>
      <c r="AI45" s="253"/>
      <c r="AJ45" s="253"/>
      <c r="AK45" s="253"/>
      <c r="AL45" s="253">
        <v>4</v>
      </c>
      <c r="AM45" s="241">
        <v>2018</v>
      </c>
      <c r="AN45" s="241">
        <v>2018</v>
      </c>
    </row>
    <row r="46" spans="1:40" s="245" customFormat="1" ht="110.25">
      <c r="A46" s="238" t="s">
        <v>778</v>
      </c>
      <c r="B46" s="264" t="s">
        <v>724</v>
      </c>
      <c r="C46" s="240" t="s">
        <v>792</v>
      </c>
      <c r="Z46" s="253">
        <v>7.5</v>
      </c>
      <c r="AA46" s="253"/>
      <c r="AB46" s="253"/>
      <c r="AC46" s="253"/>
      <c r="AD46" s="253"/>
      <c r="AE46" s="253">
        <v>3</v>
      </c>
      <c r="AG46" s="253">
        <v>7.5</v>
      </c>
      <c r="AH46" s="253"/>
      <c r="AI46" s="253"/>
      <c r="AJ46" s="253"/>
      <c r="AK46" s="253"/>
      <c r="AL46" s="253">
        <v>3</v>
      </c>
      <c r="AM46" s="241">
        <v>2018</v>
      </c>
      <c r="AN46" s="241">
        <v>2020</v>
      </c>
    </row>
    <row r="47" spans="1:40" s="245" customFormat="1" ht="63">
      <c r="A47" s="238" t="s">
        <v>798</v>
      </c>
      <c r="B47" s="264" t="s">
        <v>723</v>
      </c>
      <c r="C47" s="240" t="s">
        <v>794</v>
      </c>
      <c r="Z47" s="253">
        <v>7</v>
      </c>
      <c r="AA47" s="253"/>
      <c r="AB47" s="253"/>
      <c r="AC47" s="253"/>
      <c r="AD47" s="253"/>
      <c r="AE47" s="253">
        <v>2</v>
      </c>
      <c r="AG47" s="253">
        <v>7</v>
      </c>
      <c r="AH47" s="253"/>
      <c r="AI47" s="253"/>
      <c r="AJ47" s="253"/>
      <c r="AK47" s="253"/>
      <c r="AL47" s="253">
        <v>2</v>
      </c>
      <c r="AM47" s="241">
        <v>2018</v>
      </c>
      <c r="AN47" s="241">
        <v>2018</v>
      </c>
    </row>
    <row r="48" spans="1:40" s="245" customFormat="1" ht="94.5">
      <c r="A48" s="238" t="s">
        <v>799</v>
      </c>
      <c r="B48" s="264" t="s">
        <v>737</v>
      </c>
      <c r="C48" s="240" t="s">
        <v>795</v>
      </c>
      <c r="Z48" s="253">
        <v>11.5</v>
      </c>
      <c r="AA48" s="253"/>
      <c r="AB48" s="253"/>
      <c r="AC48" s="253"/>
      <c r="AD48" s="253"/>
      <c r="AE48" s="253">
        <v>6</v>
      </c>
      <c r="AG48" s="253">
        <v>11.5</v>
      </c>
      <c r="AH48" s="253"/>
      <c r="AI48" s="253"/>
      <c r="AJ48" s="253"/>
      <c r="AK48" s="253"/>
      <c r="AL48" s="253">
        <v>6</v>
      </c>
      <c r="AM48" s="241">
        <v>2018</v>
      </c>
      <c r="AN48" s="241">
        <v>2020</v>
      </c>
    </row>
    <row r="49" spans="1:40" s="245" customFormat="1" ht="94.5">
      <c r="A49" s="238" t="s">
        <v>800</v>
      </c>
      <c r="B49" s="264" t="s">
        <v>721</v>
      </c>
      <c r="C49" s="240" t="s">
        <v>796</v>
      </c>
      <c r="Z49" s="253">
        <v>10</v>
      </c>
      <c r="AA49" s="253"/>
      <c r="AB49" s="253"/>
      <c r="AC49" s="253"/>
      <c r="AD49" s="253"/>
      <c r="AE49" s="253">
        <v>6</v>
      </c>
      <c r="AG49" s="253">
        <v>10</v>
      </c>
      <c r="AH49" s="253"/>
      <c r="AI49" s="253"/>
      <c r="AJ49" s="253"/>
      <c r="AK49" s="253"/>
      <c r="AL49" s="253">
        <v>6</v>
      </c>
      <c r="AM49" s="241">
        <v>2018</v>
      </c>
      <c r="AN49" s="241">
        <v>2020</v>
      </c>
    </row>
  </sheetData>
  <mergeCells count="22">
    <mergeCell ref="D15:AL15"/>
    <mergeCell ref="E17:J17"/>
    <mergeCell ref="L17:Q17"/>
    <mergeCell ref="S17:X17"/>
    <mergeCell ref="Z17:AE17"/>
    <mergeCell ref="AG17:AL17"/>
    <mergeCell ref="A4:AL4"/>
    <mergeCell ref="A7:AL7"/>
    <mergeCell ref="A8:AL8"/>
    <mergeCell ref="K16:Q16"/>
    <mergeCell ref="R16:X16"/>
    <mergeCell ref="Y16:AE16"/>
    <mergeCell ref="A15:A18"/>
    <mergeCell ref="B15:B18"/>
    <mergeCell ref="A5:AL5"/>
    <mergeCell ref="A10:AL10"/>
    <mergeCell ref="C15:C18"/>
    <mergeCell ref="A13:AL13"/>
    <mergeCell ref="A14:AL14"/>
    <mergeCell ref="D16:J16"/>
    <mergeCell ref="A12:AL12"/>
    <mergeCell ref="AF16:AL16"/>
  </mergeCells>
  <pageMargins left="0.70866141732283472" right="0.70866141732283472" top="0.74803149606299213" bottom="0.74803149606299213" header="0.31496062992125984" footer="0.31496062992125984"/>
  <pageSetup paperSize="8" scale="23" orientation="landscape" r:id="rId1"/>
</worksheet>
</file>

<file path=xl/worksheets/sheet8.xml><?xml version="1.0" encoding="utf-8"?>
<worksheet xmlns="http://schemas.openxmlformats.org/spreadsheetml/2006/main" xmlns:r="http://schemas.openxmlformats.org/officeDocument/2006/relationships">
  <sheetPr>
    <tabColor rgb="FF00B050"/>
  </sheetPr>
  <dimension ref="A1:BN62"/>
  <sheetViews>
    <sheetView topLeftCell="A16" zoomScale="50" zoomScaleNormal="50" workbookViewId="0">
      <selection activeCell="AG27" sqref="AG27:AL27"/>
    </sheetView>
  </sheetViews>
  <sheetFormatPr defaultRowHeight="15.75"/>
  <cols>
    <col min="1" max="1" width="11.625" style="1" customWidth="1"/>
    <col min="2" max="2" width="31.5" style="1" customWidth="1"/>
    <col min="3" max="3" width="19.125" style="1" customWidth="1"/>
    <col min="4" max="4" width="18" style="1" customWidth="1"/>
    <col min="5" max="5" width="6.125" style="1" customWidth="1"/>
    <col min="6" max="10" width="6" style="1" customWidth="1"/>
    <col min="11" max="11" width="18" style="1" customWidth="1"/>
    <col min="12" max="17" width="6" style="1" customWidth="1"/>
    <col min="18" max="18" width="18" style="1" customWidth="1"/>
    <col min="19" max="24" width="6" style="1" customWidth="1"/>
    <col min="25" max="25" width="18" style="1" customWidth="1"/>
    <col min="26" max="31" width="6" style="1" customWidth="1"/>
    <col min="32" max="32" width="18" style="1" customWidth="1"/>
    <col min="33" max="33" width="10" style="1" customWidth="1"/>
    <col min="34" max="38" width="6" style="1" customWidth="1"/>
    <col min="39" max="39" width="5.75" style="1" customWidth="1"/>
    <col min="40" max="40" width="16.125" style="1" customWidth="1"/>
    <col min="41" max="41" width="21.25" style="1" customWidth="1"/>
    <col min="42" max="42" width="12.625" style="1" customWidth="1"/>
    <col min="43" max="43" width="22.375" style="1" customWidth="1"/>
    <col min="44" max="44" width="10.875" style="1" customWidth="1"/>
    <col min="45" max="45" width="17.375" style="1" customWidth="1"/>
    <col min="46" max="47" width="4.125" style="1" customWidth="1"/>
    <col min="48" max="48" width="3.75" style="1" customWidth="1"/>
    <col min="49" max="49" width="3.875" style="1" customWidth="1"/>
    <col min="50" max="50" width="4.5" style="1" customWidth="1"/>
    <col min="51" max="51" width="5" style="1" customWidth="1"/>
    <col min="52" max="52" width="5.5" style="1" customWidth="1"/>
    <col min="53" max="53" width="5.75" style="1" customWidth="1"/>
    <col min="54" max="54" width="5.5" style="1" customWidth="1"/>
    <col min="55" max="56" width="5" style="1" customWidth="1"/>
    <col min="57" max="57" width="12.875" style="1" customWidth="1"/>
    <col min="58" max="67" width="5" style="1" customWidth="1"/>
    <col min="68" max="16384" width="9" style="1"/>
  </cols>
  <sheetData>
    <row r="1" spans="1:66" ht="18.75">
      <c r="O1" s="2"/>
      <c r="P1" s="2"/>
      <c r="Q1" s="2"/>
      <c r="R1" s="2"/>
      <c r="S1" s="2"/>
      <c r="T1" s="2"/>
      <c r="U1" s="2"/>
      <c r="V1" s="2"/>
      <c r="W1" s="2"/>
      <c r="X1" s="2"/>
      <c r="Y1" s="2"/>
      <c r="Z1" s="2"/>
      <c r="AA1" s="2"/>
      <c r="AB1" s="2"/>
      <c r="AC1" s="2"/>
      <c r="AL1" s="25" t="s">
        <v>340</v>
      </c>
    </row>
    <row r="2" spans="1:66" ht="18.75">
      <c r="O2" s="2"/>
      <c r="P2" s="2"/>
      <c r="Q2" s="2"/>
      <c r="R2" s="2"/>
      <c r="S2" s="2"/>
      <c r="T2" s="2"/>
      <c r="U2" s="2"/>
      <c r="V2" s="2"/>
      <c r="W2" s="2"/>
      <c r="X2" s="2"/>
      <c r="Y2" s="2"/>
      <c r="Z2" s="2"/>
      <c r="AA2" s="2"/>
      <c r="AB2" s="2"/>
      <c r="AC2" s="2"/>
      <c r="AL2" s="15" t="s">
        <v>1</v>
      </c>
    </row>
    <row r="3" spans="1:66" ht="18.75">
      <c r="O3" s="2"/>
      <c r="P3" s="2"/>
      <c r="Q3" s="2"/>
      <c r="R3" s="2"/>
      <c r="S3" s="2"/>
      <c r="T3" s="2"/>
      <c r="U3" s="2"/>
      <c r="V3" s="2"/>
      <c r="W3" s="2"/>
      <c r="X3" s="2"/>
      <c r="Y3" s="2"/>
      <c r="Z3" s="2"/>
      <c r="AA3" s="2"/>
      <c r="AB3" s="2"/>
      <c r="AC3" s="2"/>
      <c r="AL3" s="15" t="s">
        <v>259</v>
      </c>
    </row>
    <row r="4" spans="1:66" ht="18.75">
      <c r="A4" s="441" t="s">
        <v>387</v>
      </c>
      <c r="B4" s="441"/>
      <c r="C4" s="441"/>
      <c r="D4" s="441"/>
      <c r="E4" s="441"/>
      <c r="F4" s="441"/>
      <c r="G4" s="441"/>
      <c r="H4" s="441"/>
      <c r="I4" s="441"/>
      <c r="J4" s="441"/>
      <c r="K4" s="441"/>
      <c r="L4" s="441"/>
      <c r="M4" s="441"/>
      <c r="N4" s="441"/>
      <c r="O4" s="441"/>
      <c r="P4" s="441"/>
      <c r="Q4" s="441"/>
      <c r="R4" s="441"/>
      <c r="S4" s="441"/>
      <c r="T4" s="441"/>
      <c r="U4" s="441"/>
      <c r="V4" s="441"/>
      <c r="W4" s="441"/>
      <c r="X4" s="441"/>
      <c r="Y4" s="441"/>
      <c r="Z4" s="441"/>
      <c r="AA4" s="441"/>
      <c r="AB4" s="441"/>
      <c r="AC4" s="441"/>
      <c r="AD4" s="441"/>
      <c r="AE4" s="441"/>
      <c r="AF4" s="441"/>
      <c r="AG4" s="441"/>
      <c r="AH4" s="441"/>
      <c r="AI4" s="441"/>
      <c r="AJ4" s="441"/>
      <c r="AK4" s="441"/>
      <c r="AL4" s="441"/>
    </row>
    <row r="5" spans="1:66" ht="18.75">
      <c r="A5" s="442" t="s">
        <v>161</v>
      </c>
      <c r="B5" s="442"/>
      <c r="C5" s="442"/>
      <c r="D5" s="442"/>
      <c r="E5" s="442"/>
      <c r="F5" s="442"/>
      <c r="G5" s="442"/>
      <c r="H5" s="442"/>
      <c r="I5" s="442"/>
      <c r="J5" s="442"/>
      <c r="K5" s="442"/>
      <c r="L5" s="442"/>
      <c r="M5" s="442"/>
      <c r="N5" s="442"/>
      <c r="O5" s="442"/>
      <c r="P5" s="442"/>
      <c r="Q5" s="442"/>
      <c r="R5" s="442"/>
      <c r="S5" s="442"/>
      <c r="T5" s="442"/>
      <c r="U5" s="442"/>
      <c r="V5" s="442"/>
      <c r="W5" s="442"/>
      <c r="X5" s="442"/>
      <c r="Y5" s="442"/>
      <c r="Z5" s="442"/>
      <c r="AA5" s="442"/>
      <c r="AB5" s="442"/>
      <c r="AC5" s="442"/>
      <c r="AD5" s="442"/>
      <c r="AE5" s="442"/>
      <c r="AF5" s="442"/>
      <c r="AG5" s="442"/>
      <c r="AH5" s="442"/>
      <c r="AI5" s="442"/>
      <c r="AJ5" s="442"/>
      <c r="AK5" s="442"/>
      <c r="AL5" s="442"/>
    </row>
    <row r="6" spans="1:66">
      <c r="A6" s="100"/>
      <c r="B6" s="100"/>
      <c r="C6" s="100"/>
      <c r="D6" s="100"/>
      <c r="E6" s="100"/>
      <c r="F6" s="100"/>
      <c r="G6" s="100"/>
      <c r="H6" s="100"/>
      <c r="I6" s="100"/>
      <c r="J6" s="100"/>
      <c r="K6" s="100"/>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row>
    <row r="7" spans="1:66" ht="18.75">
      <c r="A7" s="394" t="s">
        <v>172</v>
      </c>
      <c r="B7" s="394"/>
      <c r="C7" s="394"/>
      <c r="D7" s="394"/>
      <c r="E7" s="394"/>
      <c r="F7" s="394"/>
      <c r="G7" s="394"/>
      <c r="H7" s="394"/>
      <c r="I7" s="394"/>
      <c r="J7" s="394"/>
      <c r="K7" s="394"/>
      <c r="L7" s="394"/>
      <c r="M7" s="394"/>
      <c r="N7" s="394"/>
      <c r="O7" s="394"/>
      <c r="P7" s="394"/>
      <c r="Q7" s="394"/>
      <c r="R7" s="394"/>
      <c r="S7" s="394"/>
      <c r="T7" s="394"/>
      <c r="U7" s="394"/>
      <c r="V7" s="394"/>
      <c r="W7" s="394"/>
      <c r="X7" s="394"/>
      <c r="Y7" s="394"/>
      <c r="Z7" s="394"/>
      <c r="AA7" s="394"/>
      <c r="AB7" s="394"/>
      <c r="AC7" s="394"/>
      <c r="AD7" s="394"/>
      <c r="AE7" s="394"/>
      <c r="AF7" s="394"/>
      <c r="AG7" s="394"/>
      <c r="AH7" s="394"/>
      <c r="AI7" s="394"/>
      <c r="AJ7" s="394"/>
      <c r="AK7" s="394"/>
      <c r="AL7" s="394"/>
      <c r="AM7" s="89"/>
      <c r="AN7" s="89"/>
      <c r="AO7" s="89"/>
      <c r="AP7" s="89"/>
      <c r="AQ7" s="89"/>
      <c r="AR7" s="89"/>
      <c r="AS7" s="89"/>
      <c r="AT7" s="89"/>
      <c r="AU7" s="89"/>
      <c r="AV7" s="89"/>
      <c r="AW7" s="89"/>
      <c r="AX7" s="89"/>
      <c r="AY7" s="89"/>
      <c r="AZ7" s="89"/>
      <c r="BA7" s="89"/>
      <c r="BB7" s="89"/>
      <c r="BC7" s="89"/>
      <c r="BD7" s="89"/>
      <c r="BE7" s="89"/>
      <c r="BF7" s="89"/>
      <c r="BG7" s="89"/>
      <c r="BH7" s="89"/>
      <c r="BI7" s="89"/>
      <c r="BJ7" s="89"/>
      <c r="BK7" s="89"/>
      <c r="BL7" s="89"/>
      <c r="BM7" s="89"/>
      <c r="BN7" s="89"/>
    </row>
    <row r="8" spans="1:66">
      <c r="A8" s="395" t="s">
        <v>306</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c r="AL8" s="395"/>
      <c r="AM8" s="90"/>
      <c r="AN8" s="90"/>
      <c r="AO8" s="90"/>
      <c r="AP8" s="90"/>
      <c r="AQ8" s="90"/>
      <c r="AR8" s="90"/>
      <c r="AS8" s="90"/>
      <c r="AT8" s="90"/>
      <c r="AU8" s="90"/>
      <c r="AV8" s="90"/>
      <c r="AW8" s="90"/>
      <c r="AX8" s="90"/>
      <c r="AY8" s="90"/>
      <c r="AZ8" s="90"/>
      <c r="BA8" s="90"/>
      <c r="BB8" s="90"/>
      <c r="BC8" s="90"/>
      <c r="BD8" s="90"/>
      <c r="BE8" s="90"/>
      <c r="BF8" s="90"/>
      <c r="BG8" s="90"/>
      <c r="BH8" s="90"/>
      <c r="BI8" s="90"/>
      <c r="BJ8" s="90"/>
      <c r="BK8" s="90"/>
      <c r="BL8" s="90"/>
      <c r="BM8" s="90"/>
      <c r="BN8" s="90"/>
    </row>
    <row r="9" spans="1:66">
      <c r="A9" s="211"/>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1"/>
      <c r="AH9" s="211"/>
      <c r="AI9" s="211"/>
      <c r="AJ9" s="211"/>
      <c r="AK9" s="211"/>
      <c r="AL9" s="211"/>
      <c r="AM9" s="90"/>
      <c r="AN9" s="90"/>
      <c r="AO9" s="90"/>
      <c r="AP9" s="90"/>
      <c r="AQ9" s="90"/>
      <c r="AR9" s="90"/>
      <c r="AS9" s="90"/>
      <c r="AT9" s="90"/>
      <c r="AU9" s="90"/>
      <c r="AV9" s="90"/>
      <c r="AW9" s="90"/>
      <c r="AX9" s="90"/>
      <c r="AY9" s="90"/>
      <c r="AZ9" s="90"/>
      <c r="BA9" s="90"/>
      <c r="BB9" s="90"/>
      <c r="BC9" s="90"/>
      <c r="BD9" s="90"/>
      <c r="BE9" s="90"/>
      <c r="BF9" s="90"/>
      <c r="BG9" s="90"/>
      <c r="BH9" s="90"/>
      <c r="BI9" s="90"/>
      <c r="BJ9" s="90"/>
      <c r="BK9" s="90"/>
      <c r="BL9" s="90"/>
      <c r="BM9" s="90"/>
      <c r="BN9" s="90"/>
    </row>
    <row r="10" spans="1:66">
      <c r="A10" s="378" t="s">
        <v>53</v>
      </c>
      <c r="B10" s="378"/>
      <c r="C10" s="378"/>
      <c r="D10" s="378"/>
      <c r="E10" s="378"/>
      <c r="F10" s="378"/>
      <c r="G10" s="378"/>
      <c r="H10" s="378"/>
      <c r="I10" s="378"/>
      <c r="J10" s="378"/>
      <c r="K10" s="378"/>
      <c r="L10" s="378"/>
      <c r="M10" s="378"/>
      <c r="N10" s="378"/>
      <c r="O10" s="378"/>
      <c r="P10" s="378"/>
      <c r="Q10" s="378"/>
      <c r="R10" s="378"/>
      <c r="S10" s="378"/>
      <c r="T10" s="378"/>
      <c r="U10" s="378"/>
      <c r="V10" s="378"/>
      <c r="W10" s="378"/>
      <c r="X10" s="378"/>
      <c r="Y10" s="378"/>
      <c r="Z10" s="378"/>
      <c r="AA10" s="378"/>
      <c r="AB10" s="378"/>
      <c r="AC10" s="378"/>
      <c r="AD10" s="378"/>
      <c r="AE10" s="378"/>
      <c r="AF10" s="378"/>
      <c r="AG10" s="378"/>
      <c r="AH10" s="378"/>
      <c r="AI10" s="378"/>
      <c r="AJ10" s="378"/>
      <c r="AK10" s="378"/>
      <c r="AL10" s="378"/>
      <c r="AM10" s="45"/>
      <c r="AN10" s="45"/>
      <c r="AO10" s="45"/>
      <c r="AP10" s="45"/>
      <c r="AQ10" s="45"/>
      <c r="AR10" s="45"/>
      <c r="AS10" s="45"/>
      <c r="AT10" s="45"/>
      <c r="AU10" s="45"/>
      <c r="AV10" s="45"/>
      <c r="AW10" s="45"/>
      <c r="AX10" s="45"/>
      <c r="AY10" s="45"/>
      <c r="AZ10" s="45"/>
      <c r="BA10" s="45"/>
      <c r="BB10" s="45"/>
      <c r="BC10" s="45"/>
      <c r="BD10" s="45"/>
      <c r="BE10" s="45"/>
    </row>
    <row r="11" spans="1:66" ht="18.75">
      <c r="A11" s="21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95"/>
      <c r="AN11" s="95"/>
      <c r="AO11" s="95"/>
      <c r="AP11" s="95"/>
      <c r="AQ11" s="95"/>
      <c r="AR11" s="95"/>
      <c r="AS11" s="95"/>
      <c r="AT11" s="95"/>
      <c r="AU11" s="95"/>
      <c r="AV11" s="95"/>
      <c r="AW11" s="95"/>
    </row>
    <row r="12" spans="1:66" ht="18.75">
      <c r="A12" s="439" t="s">
        <v>162</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c r="AD12" s="439"/>
      <c r="AE12" s="439"/>
      <c r="AF12" s="439"/>
      <c r="AG12" s="439"/>
      <c r="AH12" s="439"/>
      <c r="AI12" s="439"/>
      <c r="AJ12" s="439"/>
      <c r="AK12" s="439"/>
      <c r="AL12" s="439"/>
      <c r="AM12" s="93"/>
      <c r="AN12" s="93"/>
      <c r="AO12" s="93"/>
      <c r="AP12" s="93"/>
      <c r="AQ12" s="93"/>
      <c r="AR12" s="93"/>
      <c r="AS12" s="93"/>
      <c r="AT12" s="93"/>
      <c r="AU12" s="93"/>
      <c r="AV12" s="93"/>
      <c r="AW12" s="93"/>
      <c r="AX12" s="93"/>
      <c r="AY12" s="93"/>
      <c r="AZ12" s="93"/>
      <c r="BA12" s="93"/>
      <c r="BB12" s="93"/>
      <c r="BC12" s="93"/>
      <c r="BD12" s="93"/>
      <c r="BE12" s="93"/>
      <c r="BF12" s="93"/>
      <c r="BG12" s="93"/>
      <c r="BH12" s="93"/>
      <c r="BI12" s="93"/>
      <c r="BJ12" s="93"/>
      <c r="BK12" s="93"/>
      <c r="BL12" s="93"/>
      <c r="BM12" s="93"/>
      <c r="BN12" s="93"/>
    </row>
    <row r="13" spans="1:66" ht="15.75" customHeight="1">
      <c r="A13" s="440" t="s">
        <v>163</v>
      </c>
      <c r="B13" s="440"/>
      <c r="C13" s="440"/>
      <c r="D13" s="440"/>
      <c r="E13" s="440"/>
      <c r="F13" s="440"/>
      <c r="G13" s="440"/>
      <c r="H13" s="440"/>
      <c r="I13" s="440"/>
      <c r="J13" s="440"/>
      <c r="K13" s="440"/>
      <c r="L13" s="440"/>
      <c r="M13" s="440"/>
      <c r="N13" s="440"/>
      <c r="O13" s="440"/>
      <c r="P13" s="440"/>
      <c r="Q13" s="440"/>
      <c r="R13" s="440"/>
      <c r="S13" s="440"/>
      <c r="T13" s="440"/>
      <c r="U13" s="440"/>
      <c r="V13" s="440"/>
      <c r="W13" s="440"/>
      <c r="X13" s="440"/>
      <c r="Y13" s="440"/>
      <c r="Z13" s="440"/>
      <c r="AA13" s="440"/>
      <c r="AB13" s="440"/>
      <c r="AC13" s="440"/>
      <c r="AD13" s="440"/>
      <c r="AE13" s="440"/>
      <c r="AF13" s="440"/>
      <c r="AG13" s="440"/>
      <c r="AH13" s="440"/>
      <c r="AI13" s="440"/>
      <c r="AJ13" s="440"/>
      <c r="AK13" s="440"/>
      <c r="AL13" s="440"/>
      <c r="AM13" s="94"/>
      <c r="AN13" s="94"/>
      <c r="AO13" s="94"/>
      <c r="AP13" s="94"/>
      <c r="AQ13" s="94"/>
      <c r="AR13" s="94"/>
      <c r="AS13" s="94"/>
      <c r="AT13" s="94"/>
      <c r="AU13" s="94"/>
      <c r="AV13" s="94"/>
      <c r="AW13" s="94"/>
      <c r="AX13" s="94"/>
      <c r="AY13" s="94"/>
      <c r="AZ13" s="94"/>
      <c r="BA13" s="94"/>
      <c r="BB13" s="94"/>
      <c r="BC13" s="94"/>
      <c r="BD13" s="94"/>
      <c r="BE13" s="94"/>
      <c r="BF13" s="94"/>
      <c r="BG13" s="94"/>
      <c r="BH13" s="94"/>
      <c r="BI13" s="94"/>
      <c r="BJ13" s="94"/>
      <c r="BK13" s="94"/>
      <c r="BL13" s="94"/>
      <c r="BM13" s="94"/>
      <c r="BN13" s="94"/>
    </row>
    <row r="14" spans="1:66">
      <c r="A14" s="437"/>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c r="AD14" s="437"/>
      <c r="AE14" s="437"/>
      <c r="AF14" s="437"/>
      <c r="AG14" s="437"/>
      <c r="AH14" s="437"/>
      <c r="AI14" s="437"/>
      <c r="AJ14" s="437"/>
      <c r="AK14" s="437"/>
      <c r="AL14" s="437"/>
      <c r="AM14" s="13"/>
      <c r="AN14" s="13"/>
      <c r="AO14" s="13"/>
      <c r="AP14" s="44"/>
      <c r="AQ14" s="44"/>
      <c r="AR14" s="44"/>
      <c r="AS14" s="44"/>
      <c r="AT14" s="44"/>
      <c r="AU14" s="44"/>
      <c r="AV14" s="44"/>
      <c r="AW14" s="44"/>
      <c r="AX14" s="44"/>
      <c r="AY14" s="44"/>
      <c r="AZ14" s="44"/>
      <c r="BA14" s="44"/>
      <c r="BB14" s="44"/>
      <c r="BC14" s="44"/>
      <c r="BD14" s="44"/>
      <c r="BE14" s="44"/>
    </row>
    <row r="15" spans="1:66" ht="19.5" customHeight="1">
      <c r="A15" s="431" t="s">
        <v>173</v>
      </c>
      <c r="B15" s="426" t="s">
        <v>31</v>
      </c>
      <c r="C15" s="426" t="s">
        <v>4</v>
      </c>
      <c r="D15" s="425" t="s">
        <v>334</v>
      </c>
      <c r="E15" s="425"/>
      <c r="F15" s="425"/>
      <c r="G15" s="425"/>
      <c r="H15" s="425"/>
      <c r="I15" s="425"/>
      <c r="J15" s="425"/>
      <c r="K15" s="425"/>
      <c r="L15" s="425"/>
      <c r="M15" s="425"/>
      <c r="N15" s="425"/>
      <c r="O15" s="425"/>
      <c r="P15" s="425"/>
      <c r="Q15" s="425"/>
      <c r="R15" s="425"/>
      <c r="S15" s="425"/>
      <c r="T15" s="425"/>
      <c r="U15" s="425"/>
      <c r="V15" s="425"/>
      <c r="W15" s="425"/>
      <c r="X15" s="425"/>
      <c r="Y15" s="425"/>
      <c r="Z15" s="425"/>
      <c r="AA15" s="425"/>
      <c r="AB15" s="425"/>
      <c r="AC15" s="425"/>
      <c r="AD15" s="425"/>
      <c r="AE15" s="425"/>
      <c r="AF15" s="425"/>
      <c r="AG15" s="425"/>
      <c r="AH15" s="425"/>
      <c r="AI15" s="425"/>
      <c r="AJ15" s="425"/>
      <c r="AK15" s="425"/>
      <c r="AL15" s="425"/>
      <c r="AM15" s="22"/>
      <c r="AN15" s="22"/>
      <c r="AO15" s="22"/>
    </row>
    <row r="16" spans="1:66" ht="43.5" customHeight="1">
      <c r="A16" s="432"/>
      <c r="B16" s="426"/>
      <c r="C16" s="426"/>
      <c r="D16" s="425" t="s">
        <v>7</v>
      </c>
      <c r="E16" s="425"/>
      <c r="F16" s="425"/>
      <c r="G16" s="425"/>
      <c r="H16" s="425"/>
      <c r="I16" s="425"/>
      <c r="J16" s="425"/>
      <c r="K16" s="425" t="s">
        <v>8</v>
      </c>
      <c r="L16" s="425"/>
      <c r="M16" s="425"/>
      <c r="N16" s="425"/>
      <c r="O16" s="425"/>
      <c r="P16" s="425"/>
      <c r="Q16" s="425"/>
      <c r="R16" s="425" t="s">
        <v>9</v>
      </c>
      <c r="S16" s="425"/>
      <c r="T16" s="425"/>
      <c r="U16" s="425"/>
      <c r="V16" s="425"/>
      <c r="W16" s="425"/>
      <c r="X16" s="425"/>
      <c r="Y16" s="425" t="s">
        <v>10</v>
      </c>
      <c r="Z16" s="425"/>
      <c r="AA16" s="425"/>
      <c r="AB16" s="425"/>
      <c r="AC16" s="425"/>
      <c r="AD16" s="425"/>
      <c r="AE16" s="425"/>
      <c r="AF16" s="426" t="s">
        <v>305</v>
      </c>
      <c r="AG16" s="426"/>
      <c r="AH16" s="426"/>
      <c r="AI16" s="426"/>
      <c r="AJ16" s="426"/>
      <c r="AK16" s="426"/>
      <c r="AL16" s="426"/>
      <c r="AM16" s="22"/>
      <c r="AN16" s="22"/>
      <c r="AO16" s="22"/>
    </row>
    <row r="17" spans="1:40" ht="43.5" customHeight="1">
      <c r="A17" s="432"/>
      <c r="B17" s="426"/>
      <c r="C17" s="426"/>
      <c r="D17" s="214" t="s">
        <v>56</v>
      </c>
      <c r="E17" s="425" t="s">
        <v>55</v>
      </c>
      <c r="F17" s="425"/>
      <c r="G17" s="425"/>
      <c r="H17" s="425"/>
      <c r="I17" s="425"/>
      <c r="J17" s="425"/>
      <c r="K17" s="214" t="s">
        <v>56</v>
      </c>
      <c r="L17" s="426" t="s">
        <v>55</v>
      </c>
      <c r="M17" s="426"/>
      <c r="N17" s="426"/>
      <c r="O17" s="426"/>
      <c r="P17" s="426"/>
      <c r="Q17" s="426"/>
      <c r="R17" s="214" t="s">
        <v>56</v>
      </c>
      <c r="S17" s="426" t="s">
        <v>55</v>
      </c>
      <c r="T17" s="426"/>
      <c r="U17" s="426"/>
      <c r="V17" s="426"/>
      <c r="W17" s="426"/>
      <c r="X17" s="426"/>
      <c r="Y17" s="214" t="s">
        <v>56</v>
      </c>
      <c r="Z17" s="426" t="s">
        <v>55</v>
      </c>
      <c r="AA17" s="426"/>
      <c r="AB17" s="426"/>
      <c r="AC17" s="426"/>
      <c r="AD17" s="426"/>
      <c r="AE17" s="426"/>
      <c r="AF17" s="214" t="s">
        <v>56</v>
      </c>
      <c r="AG17" s="426" t="s">
        <v>55</v>
      </c>
      <c r="AH17" s="426"/>
      <c r="AI17" s="426"/>
      <c r="AJ17" s="426"/>
      <c r="AK17" s="426"/>
      <c r="AL17" s="426"/>
    </row>
    <row r="18" spans="1:40" ht="87.75" customHeight="1">
      <c r="A18" s="433"/>
      <c r="B18" s="426"/>
      <c r="C18" s="426"/>
      <c r="D18" s="86" t="s">
        <v>24</v>
      </c>
      <c r="E18" s="86" t="s">
        <v>24</v>
      </c>
      <c r="F18" s="79" t="s">
        <v>5</v>
      </c>
      <c r="G18" s="79" t="s">
        <v>6</v>
      </c>
      <c r="H18" s="79" t="s">
        <v>261</v>
      </c>
      <c r="I18" s="79" t="s">
        <v>2</v>
      </c>
      <c r="J18" s="79" t="s">
        <v>146</v>
      </c>
      <c r="K18" s="86" t="s">
        <v>24</v>
      </c>
      <c r="L18" s="86" t="s">
        <v>24</v>
      </c>
      <c r="M18" s="79" t="s">
        <v>5</v>
      </c>
      <c r="N18" s="79" t="s">
        <v>6</v>
      </c>
      <c r="O18" s="79" t="s">
        <v>261</v>
      </c>
      <c r="P18" s="79" t="s">
        <v>2</v>
      </c>
      <c r="Q18" s="79" t="s">
        <v>146</v>
      </c>
      <c r="R18" s="86" t="s">
        <v>24</v>
      </c>
      <c r="S18" s="86" t="s">
        <v>24</v>
      </c>
      <c r="T18" s="79" t="s">
        <v>5</v>
      </c>
      <c r="U18" s="79" t="s">
        <v>6</v>
      </c>
      <c r="V18" s="79" t="s">
        <v>261</v>
      </c>
      <c r="W18" s="79" t="s">
        <v>2</v>
      </c>
      <c r="X18" s="79" t="s">
        <v>146</v>
      </c>
      <c r="Y18" s="86" t="s">
        <v>24</v>
      </c>
      <c r="Z18" s="86" t="s">
        <v>24</v>
      </c>
      <c r="AA18" s="79" t="s">
        <v>5</v>
      </c>
      <c r="AB18" s="79" t="s">
        <v>6</v>
      </c>
      <c r="AC18" s="79" t="s">
        <v>261</v>
      </c>
      <c r="AD18" s="79" t="s">
        <v>2</v>
      </c>
      <c r="AE18" s="79" t="s">
        <v>146</v>
      </c>
      <c r="AF18" s="86" t="s">
        <v>24</v>
      </c>
      <c r="AG18" s="86" t="s">
        <v>24</v>
      </c>
      <c r="AH18" s="79" t="s">
        <v>5</v>
      </c>
      <c r="AI18" s="79" t="s">
        <v>6</v>
      </c>
      <c r="AJ18" s="79" t="s">
        <v>261</v>
      </c>
      <c r="AK18" s="79" t="s">
        <v>2</v>
      </c>
      <c r="AL18" s="79" t="s">
        <v>146</v>
      </c>
    </row>
    <row r="19" spans="1:40">
      <c r="A19" s="213">
        <v>1</v>
      </c>
      <c r="B19" s="213">
        <v>2</v>
      </c>
      <c r="C19" s="213">
        <v>3</v>
      </c>
      <c r="D19" s="133" t="s">
        <v>106</v>
      </c>
      <c r="E19" s="133" t="s">
        <v>107</v>
      </c>
      <c r="F19" s="133" t="s">
        <v>108</v>
      </c>
      <c r="G19" s="133" t="s">
        <v>109</v>
      </c>
      <c r="H19" s="133" t="s">
        <v>110</v>
      </c>
      <c r="I19" s="133" t="s">
        <v>111</v>
      </c>
      <c r="J19" s="133" t="s">
        <v>182</v>
      </c>
      <c r="K19" s="133" t="s">
        <v>183</v>
      </c>
      <c r="L19" s="133" t="s">
        <v>184</v>
      </c>
      <c r="M19" s="133" t="s">
        <v>185</v>
      </c>
      <c r="N19" s="133" t="s">
        <v>186</v>
      </c>
      <c r="O19" s="133" t="s">
        <v>187</v>
      </c>
      <c r="P19" s="133" t="s">
        <v>188</v>
      </c>
      <c r="Q19" s="133" t="s">
        <v>189</v>
      </c>
      <c r="R19" s="133" t="s">
        <v>192</v>
      </c>
      <c r="S19" s="133" t="s">
        <v>193</v>
      </c>
      <c r="T19" s="133" t="s">
        <v>194</v>
      </c>
      <c r="U19" s="133" t="s">
        <v>195</v>
      </c>
      <c r="V19" s="133" t="s">
        <v>196</v>
      </c>
      <c r="W19" s="133" t="s">
        <v>197</v>
      </c>
      <c r="X19" s="133" t="s">
        <v>335</v>
      </c>
      <c r="Y19" s="133" t="s">
        <v>198</v>
      </c>
      <c r="Z19" s="133" t="s">
        <v>199</v>
      </c>
      <c r="AA19" s="133" t="s">
        <v>200</v>
      </c>
      <c r="AB19" s="133" t="s">
        <v>201</v>
      </c>
      <c r="AC19" s="133" t="s">
        <v>202</v>
      </c>
      <c r="AD19" s="133" t="s">
        <v>203</v>
      </c>
      <c r="AE19" s="133" t="s">
        <v>336</v>
      </c>
      <c r="AF19" s="133" t="s">
        <v>97</v>
      </c>
      <c r="AG19" s="133" t="s">
        <v>100</v>
      </c>
      <c r="AH19" s="133" t="s">
        <v>116</v>
      </c>
      <c r="AI19" s="133" t="s">
        <v>119</v>
      </c>
      <c r="AJ19" s="133" t="s">
        <v>122</v>
      </c>
      <c r="AK19" s="133" t="s">
        <v>123</v>
      </c>
      <c r="AL19" s="133" t="s">
        <v>124</v>
      </c>
    </row>
    <row r="20" spans="1:40">
      <c r="A20" s="172"/>
      <c r="B20" s="170" t="s">
        <v>642</v>
      </c>
      <c r="C20" s="173"/>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29" t="s">
        <v>586</v>
      </c>
      <c r="AN20" s="229" t="s">
        <v>586</v>
      </c>
    </row>
    <row r="21" spans="1:40" ht="47.25">
      <c r="A21" s="176" t="s">
        <v>504</v>
      </c>
      <c r="B21" s="177" t="s">
        <v>681</v>
      </c>
      <c r="C21" s="178"/>
      <c r="AM21" s="229" t="s">
        <v>586</v>
      </c>
      <c r="AN21" s="229" t="s">
        <v>586</v>
      </c>
    </row>
    <row r="22" spans="1:40" ht="63">
      <c r="A22" s="176" t="s">
        <v>510</v>
      </c>
      <c r="B22" s="177" t="s">
        <v>682</v>
      </c>
      <c r="C22" s="178"/>
      <c r="AM22" s="229" t="s">
        <v>586</v>
      </c>
      <c r="AN22" s="229" t="s">
        <v>586</v>
      </c>
    </row>
    <row r="23" spans="1:40" ht="47.25">
      <c r="A23" s="176" t="s">
        <v>560</v>
      </c>
      <c r="B23" s="177" t="s">
        <v>683</v>
      </c>
      <c r="C23" s="178"/>
      <c r="AM23" s="229" t="s">
        <v>586</v>
      </c>
      <c r="AN23" s="229" t="s">
        <v>586</v>
      </c>
    </row>
    <row r="24" spans="1:40" s="245" customFormat="1" ht="47.25">
      <c r="A24" s="267" t="s">
        <v>753</v>
      </c>
      <c r="B24" s="268" t="s">
        <v>688</v>
      </c>
      <c r="C24" s="240" t="s">
        <v>764</v>
      </c>
      <c r="Y24" s="253">
        <v>3.496</v>
      </c>
      <c r="Z24" s="253"/>
      <c r="AA24" s="253"/>
      <c r="AB24" s="253">
        <v>2.2999999999999998</v>
      </c>
      <c r="AC24" s="253"/>
      <c r="AD24" s="253"/>
      <c r="AG24" s="253">
        <v>3.496</v>
      </c>
      <c r="AH24" s="253"/>
      <c r="AI24" s="253"/>
      <c r="AJ24" s="253">
        <v>2.2999999999999998</v>
      </c>
      <c r="AK24" s="253"/>
      <c r="AL24" s="253"/>
      <c r="AM24" s="241">
        <v>2018</v>
      </c>
      <c r="AN24" s="241">
        <v>2019</v>
      </c>
    </row>
    <row r="25" spans="1:40" s="245" customFormat="1" ht="47.25">
      <c r="A25" s="267" t="s">
        <v>754</v>
      </c>
      <c r="B25" s="268" t="s">
        <v>689</v>
      </c>
      <c r="C25" s="240" t="s">
        <v>765</v>
      </c>
      <c r="Y25" s="253">
        <v>2.7690000000000001</v>
      </c>
      <c r="Z25" s="253"/>
      <c r="AA25" s="253"/>
      <c r="AB25" s="253">
        <v>0.76</v>
      </c>
      <c r="AC25" s="253"/>
      <c r="AD25" s="253"/>
      <c r="AG25" s="253">
        <v>2.7690000000000001</v>
      </c>
      <c r="AH25" s="253"/>
      <c r="AI25" s="253"/>
      <c r="AJ25" s="253">
        <v>0.76</v>
      </c>
      <c r="AK25" s="253"/>
      <c r="AL25" s="253"/>
      <c r="AM25" s="241">
        <v>2018</v>
      </c>
      <c r="AN25" s="241">
        <v>2019</v>
      </c>
    </row>
    <row r="26" spans="1:40" s="245" customFormat="1" ht="47.25">
      <c r="A26" s="267" t="s">
        <v>755</v>
      </c>
      <c r="B26" s="268" t="s">
        <v>690</v>
      </c>
      <c r="C26" s="240" t="s">
        <v>766</v>
      </c>
      <c r="Y26" s="253">
        <v>1.1319999999999999</v>
      </c>
      <c r="Z26" s="253"/>
      <c r="AA26" s="253"/>
      <c r="AB26" s="253">
        <v>0.48</v>
      </c>
      <c r="AC26" s="253"/>
      <c r="AD26" s="253"/>
      <c r="AG26" s="253">
        <v>1.1319999999999999</v>
      </c>
      <c r="AH26" s="253"/>
      <c r="AI26" s="253"/>
      <c r="AJ26" s="253">
        <v>0.48</v>
      </c>
      <c r="AK26" s="253"/>
      <c r="AL26" s="253"/>
      <c r="AM26" s="241">
        <v>2018</v>
      </c>
      <c r="AN26" s="241">
        <v>2019</v>
      </c>
    </row>
    <row r="27" spans="1:40" s="245" customFormat="1" ht="63">
      <c r="A27" s="69" t="s">
        <v>758</v>
      </c>
      <c r="B27" s="186" t="s">
        <v>693</v>
      </c>
      <c r="C27" s="217" t="s">
        <v>769</v>
      </c>
      <c r="Y27" s="253">
        <v>9.9130000000000003</v>
      </c>
      <c r="Z27" s="253"/>
      <c r="AA27" s="253"/>
      <c r="AB27" s="253">
        <v>5.9</v>
      </c>
      <c r="AC27" s="253"/>
      <c r="AD27" s="253"/>
      <c r="AG27" s="253">
        <v>9.9130000000000003</v>
      </c>
      <c r="AH27" s="253"/>
      <c r="AI27" s="253"/>
      <c r="AJ27" s="253">
        <v>5.9</v>
      </c>
      <c r="AK27" s="253"/>
      <c r="AL27" s="253"/>
      <c r="AM27" s="241"/>
      <c r="AN27" s="241"/>
    </row>
    <row r="28" spans="1:40" s="245" customFormat="1" ht="47.25">
      <c r="A28" s="267" t="s">
        <v>760</v>
      </c>
      <c r="B28" s="266" t="s">
        <v>695</v>
      </c>
      <c r="C28" s="240" t="s">
        <v>771</v>
      </c>
      <c r="Y28" s="253">
        <v>2.125</v>
      </c>
      <c r="Z28" s="253"/>
      <c r="AA28" s="253"/>
      <c r="AB28" s="253">
        <v>0.76</v>
      </c>
      <c r="AC28" s="253"/>
      <c r="AD28" s="253"/>
      <c r="AG28" s="253">
        <v>2.125</v>
      </c>
      <c r="AH28" s="253"/>
      <c r="AI28" s="253"/>
      <c r="AJ28" s="253">
        <v>0.76</v>
      </c>
      <c r="AK28" s="253"/>
      <c r="AL28" s="253"/>
      <c r="AM28" s="241">
        <v>2018</v>
      </c>
      <c r="AN28" s="241">
        <v>2019</v>
      </c>
    </row>
    <row r="29" spans="1:40" s="245" customFormat="1" ht="47.25">
      <c r="A29" s="267" t="s">
        <v>762</v>
      </c>
      <c r="B29" s="266" t="s">
        <v>698</v>
      </c>
      <c r="C29" s="240" t="s">
        <v>773</v>
      </c>
      <c r="Y29" s="253">
        <v>12.811</v>
      </c>
      <c r="Z29" s="253"/>
      <c r="AA29" s="253"/>
      <c r="AB29" s="253">
        <v>6.8</v>
      </c>
      <c r="AC29" s="253"/>
      <c r="AD29" s="253"/>
      <c r="AG29" s="253">
        <v>12.811</v>
      </c>
      <c r="AH29" s="253"/>
      <c r="AI29" s="253"/>
      <c r="AJ29" s="253">
        <v>6.8</v>
      </c>
      <c r="AK29" s="253"/>
      <c r="AL29" s="253"/>
      <c r="AM29" s="241">
        <v>2018</v>
      </c>
      <c r="AN29" s="241">
        <v>2019</v>
      </c>
    </row>
    <row r="30" spans="1:40" s="245" customFormat="1" ht="47.25">
      <c r="A30" s="267" t="s">
        <v>763</v>
      </c>
      <c r="B30" s="269" t="s">
        <v>697</v>
      </c>
      <c r="C30" s="240" t="s">
        <v>774</v>
      </c>
      <c r="Y30" s="253">
        <v>1.403</v>
      </c>
      <c r="Z30" s="253"/>
      <c r="AA30" s="253"/>
      <c r="AB30" s="253">
        <v>0.4</v>
      </c>
      <c r="AC30" s="253"/>
      <c r="AD30" s="253"/>
      <c r="AG30" s="253">
        <v>1.403</v>
      </c>
      <c r="AH30" s="253"/>
      <c r="AI30" s="253"/>
      <c r="AJ30" s="253">
        <v>0.4</v>
      </c>
      <c r="AK30" s="253"/>
      <c r="AL30" s="253"/>
      <c r="AM30" s="241">
        <v>2018</v>
      </c>
      <c r="AN30" s="241">
        <v>2019</v>
      </c>
    </row>
    <row r="31" spans="1:40">
      <c r="A31" s="174"/>
      <c r="B31" s="188" t="s">
        <v>654</v>
      </c>
      <c r="C31" s="229" t="s">
        <v>586</v>
      </c>
      <c r="AM31" s="229" t="s">
        <v>586</v>
      </c>
      <c r="AN31" s="229" t="s">
        <v>586</v>
      </c>
    </row>
    <row r="32" spans="1:40" ht="47.25">
      <c r="A32" s="176" t="s">
        <v>504</v>
      </c>
      <c r="B32" s="177" t="s">
        <v>681</v>
      </c>
      <c r="C32" s="229" t="s">
        <v>586</v>
      </c>
      <c r="AM32" s="229" t="s">
        <v>586</v>
      </c>
      <c r="AN32" s="229" t="s">
        <v>586</v>
      </c>
    </row>
    <row r="33" spans="1:40" ht="63">
      <c r="A33" s="176" t="s">
        <v>510</v>
      </c>
      <c r="B33" s="177" t="s">
        <v>682</v>
      </c>
      <c r="C33" s="229" t="s">
        <v>586</v>
      </c>
      <c r="AM33" s="229" t="s">
        <v>586</v>
      </c>
      <c r="AN33" s="229" t="s">
        <v>586</v>
      </c>
    </row>
    <row r="34" spans="1:40" ht="47.25">
      <c r="A34" s="176" t="s">
        <v>560</v>
      </c>
      <c r="B34" s="177" t="s">
        <v>683</v>
      </c>
      <c r="C34" s="229" t="s">
        <v>586</v>
      </c>
      <c r="AM34" s="229" t="s">
        <v>586</v>
      </c>
      <c r="AN34" s="229" t="s">
        <v>586</v>
      </c>
    </row>
    <row r="35" spans="1:40" s="245" customFormat="1" ht="47.25">
      <c r="A35" s="238" t="s">
        <v>753</v>
      </c>
      <c r="B35" s="265" t="s">
        <v>700</v>
      </c>
      <c r="C35" s="240" t="s">
        <v>781</v>
      </c>
      <c r="Y35" s="253">
        <v>10.695</v>
      </c>
      <c r="Z35" s="253"/>
      <c r="AA35" s="253"/>
      <c r="AB35" s="253">
        <v>7.5</v>
      </c>
      <c r="AC35" s="253"/>
      <c r="AD35" s="253"/>
      <c r="AG35" s="253">
        <v>10.695</v>
      </c>
      <c r="AH35" s="253"/>
      <c r="AI35" s="253"/>
      <c r="AJ35" s="253">
        <v>7.5</v>
      </c>
      <c r="AK35" s="253"/>
      <c r="AL35" s="253"/>
      <c r="AM35" s="241">
        <v>2018</v>
      </c>
      <c r="AN35" s="241">
        <v>2019</v>
      </c>
    </row>
    <row r="36" spans="1:40" s="245" customFormat="1" ht="47.25">
      <c r="A36" s="238" t="s">
        <v>754</v>
      </c>
      <c r="B36" s="270" t="s">
        <v>701</v>
      </c>
      <c r="C36" s="240" t="s">
        <v>782</v>
      </c>
      <c r="Y36" s="253">
        <v>7.76</v>
      </c>
      <c r="Z36" s="253"/>
      <c r="AA36" s="253"/>
      <c r="AB36" s="253">
        <v>5.0599999999999996</v>
      </c>
      <c r="AC36" s="253"/>
      <c r="AD36" s="253"/>
      <c r="AG36" s="253">
        <v>7.76</v>
      </c>
      <c r="AH36" s="253"/>
      <c r="AI36" s="253"/>
      <c r="AJ36" s="253">
        <v>5.0599999999999996</v>
      </c>
      <c r="AK36" s="253"/>
      <c r="AL36" s="253"/>
      <c r="AM36" s="241">
        <v>2018</v>
      </c>
      <c r="AN36" s="241">
        <v>2019</v>
      </c>
    </row>
    <row r="37" spans="1:40" s="245" customFormat="1" ht="47.25">
      <c r="A37" s="238" t="s">
        <v>755</v>
      </c>
      <c r="B37" s="270" t="s">
        <v>702</v>
      </c>
      <c r="C37" s="240" t="s">
        <v>783</v>
      </c>
      <c r="Y37" s="253">
        <v>9.611775999999999</v>
      </c>
      <c r="Z37" s="253"/>
      <c r="AA37" s="253"/>
      <c r="AB37" s="253">
        <v>3.7</v>
      </c>
      <c r="AC37" s="253"/>
      <c r="AD37" s="253"/>
      <c r="AG37" s="253">
        <v>9.611775999999999</v>
      </c>
      <c r="AH37" s="253"/>
      <c r="AI37" s="253"/>
      <c r="AJ37" s="253">
        <v>3.7</v>
      </c>
      <c r="AK37" s="253"/>
      <c r="AL37" s="253"/>
      <c r="AM37" s="241">
        <v>2018</v>
      </c>
      <c r="AN37" s="241">
        <v>2019</v>
      </c>
    </row>
    <row r="38" spans="1:40">
      <c r="A38" s="174"/>
      <c r="B38" s="189" t="s">
        <v>658</v>
      </c>
      <c r="C38" s="229" t="s">
        <v>586</v>
      </c>
      <c r="AM38" s="229" t="s">
        <v>586</v>
      </c>
      <c r="AN38" s="229" t="s">
        <v>586</v>
      </c>
    </row>
    <row r="39" spans="1:40" ht="47.25">
      <c r="A39" s="176" t="s">
        <v>504</v>
      </c>
      <c r="B39" s="177" t="s">
        <v>681</v>
      </c>
      <c r="C39" s="229" t="s">
        <v>586</v>
      </c>
      <c r="AM39" s="229" t="s">
        <v>586</v>
      </c>
      <c r="AN39" s="229" t="s">
        <v>586</v>
      </c>
    </row>
    <row r="40" spans="1:40" ht="63">
      <c r="A40" s="176" t="s">
        <v>510</v>
      </c>
      <c r="B40" s="177" t="s">
        <v>682</v>
      </c>
      <c r="C40" s="229" t="s">
        <v>586</v>
      </c>
      <c r="AM40" s="229" t="s">
        <v>586</v>
      </c>
      <c r="AN40" s="229" t="s">
        <v>586</v>
      </c>
    </row>
    <row r="41" spans="1:40" ht="47.25">
      <c r="A41" s="176" t="s">
        <v>560</v>
      </c>
      <c r="B41" s="177" t="s">
        <v>683</v>
      </c>
      <c r="C41" s="229" t="s">
        <v>586</v>
      </c>
      <c r="AM41" s="229" t="s">
        <v>586</v>
      </c>
      <c r="AN41" s="229" t="s">
        <v>586</v>
      </c>
    </row>
    <row r="42" spans="1:40" s="245" customFormat="1" ht="47.25">
      <c r="A42" s="238" t="s">
        <v>753</v>
      </c>
      <c r="B42" s="268" t="s">
        <v>703</v>
      </c>
      <c r="C42" s="240" t="s">
        <v>785</v>
      </c>
      <c r="Y42" s="253">
        <v>3.3349999999999995</v>
      </c>
      <c r="Z42" s="253"/>
      <c r="AA42" s="253"/>
      <c r="AB42" s="253">
        <v>1</v>
      </c>
      <c r="AC42" s="253"/>
      <c r="AD42" s="253"/>
      <c r="AG42" s="253">
        <v>3.3349999999999995</v>
      </c>
      <c r="AH42" s="253"/>
      <c r="AI42" s="253"/>
      <c r="AJ42" s="253">
        <v>1</v>
      </c>
      <c r="AK42" s="253"/>
      <c r="AL42" s="253"/>
      <c r="AM42" s="241">
        <v>2018</v>
      </c>
      <c r="AN42" s="241">
        <v>2019</v>
      </c>
    </row>
    <row r="43" spans="1:40" s="245" customFormat="1" ht="63">
      <c r="A43" s="238" t="s">
        <v>754</v>
      </c>
      <c r="B43" s="264" t="s">
        <v>705</v>
      </c>
      <c r="C43" s="240" t="s">
        <v>786</v>
      </c>
      <c r="Y43" s="253">
        <v>1.7936999999999999</v>
      </c>
      <c r="Z43" s="253"/>
      <c r="AA43" s="253"/>
      <c r="AB43" s="253">
        <v>1.2</v>
      </c>
      <c r="AC43" s="253"/>
      <c r="AD43" s="253"/>
      <c r="AG43" s="253">
        <v>1.7936999999999999</v>
      </c>
      <c r="AH43" s="253"/>
      <c r="AI43" s="253"/>
      <c r="AJ43" s="253">
        <v>1.2</v>
      </c>
      <c r="AK43" s="253"/>
      <c r="AL43" s="253"/>
      <c r="AM43" s="241">
        <v>2018</v>
      </c>
      <c r="AN43" s="241">
        <v>2019</v>
      </c>
    </row>
    <row r="44" spans="1:40">
      <c r="A44" s="174"/>
      <c r="B44" s="191" t="s">
        <v>663</v>
      </c>
      <c r="C44" s="229" t="s">
        <v>586</v>
      </c>
      <c r="AM44" s="229" t="s">
        <v>586</v>
      </c>
      <c r="AN44" s="229" t="s">
        <v>586</v>
      </c>
    </row>
    <row r="45" spans="1:40" ht="47.25">
      <c r="A45" s="176" t="s">
        <v>504</v>
      </c>
      <c r="B45" s="177" t="s">
        <v>681</v>
      </c>
      <c r="C45" s="229" t="s">
        <v>586</v>
      </c>
      <c r="AM45" s="229" t="s">
        <v>586</v>
      </c>
      <c r="AN45" s="229" t="s">
        <v>586</v>
      </c>
    </row>
    <row r="46" spans="1:40" ht="63">
      <c r="A46" s="176" t="s">
        <v>510</v>
      </c>
      <c r="B46" s="177" t="s">
        <v>682</v>
      </c>
      <c r="C46" s="229" t="s">
        <v>586</v>
      </c>
      <c r="AM46" s="229" t="s">
        <v>586</v>
      </c>
      <c r="AN46" s="229" t="s">
        <v>586</v>
      </c>
    </row>
    <row r="47" spans="1:40" ht="47.25">
      <c r="A47" s="176" t="s">
        <v>560</v>
      </c>
      <c r="B47" s="177" t="s">
        <v>683</v>
      </c>
      <c r="C47" s="229" t="s">
        <v>586</v>
      </c>
      <c r="AM47" s="229" t="s">
        <v>586</v>
      </c>
      <c r="AN47" s="229" t="s">
        <v>586</v>
      </c>
    </row>
    <row r="48" spans="1:40" s="245" customFormat="1" ht="47.25">
      <c r="A48" s="238" t="s">
        <v>753</v>
      </c>
      <c r="B48" s="266" t="s">
        <v>707</v>
      </c>
      <c r="C48" s="240" t="s">
        <v>789</v>
      </c>
      <c r="Y48" s="253">
        <v>4.609</v>
      </c>
      <c r="Z48" s="253"/>
      <c r="AA48" s="253"/>
      <c r="AB48" s="253">
        <v>2.76</v>
      </c>
      <c r="AC48" s="253"/>
      <c r="AD48" s="253"/>
      <c r="AG48" s="253">
        <v>4.609</v>
      </c>
      <c r="AH48" s="253"/>
      <c r="AI48" s="253"/>
      <c r="AJ48" s="253">
        <v>2.76</v>
      </c>
      <c r="AK48" s="253"/>
      <c r="AL48" s="253"/>
      <c r="AM48" s="241">
        <v>2018</v>
      </c>
      <c r="AN48" s="241">
        <v>2019</v>
      </c>
    </row>
    <row r="49" spans="1:40" s="245" customFormat="1" ht="47.25">
      <c r="A49" s="238" t="s">
        <v>754</v>
      </c>
      <c r="B49" s="266" t="s">
        <v>708</v>
      </c>
      <c r="C49" s="240" t="s">
        <v>790</v>
      </c>
      <c r="Y49" s="253">
        <v>4.0066000000000006</v>
      </c>
      <c r="Z49" s="253"/>
      <c r="AA49" s="253"/>
      <c r="AB49" s="253">
        <v>2.48</v>
      </c>
      <c r="AC49" s="253"/>
      <c r="AD49" s="253"/>
      <c r="AG49" s="253">
        <v>4.0066000000000006</v>
      </c>
      <c r="AH49" s="253"/>
      <c r="AI49" s="253"/>
      <c r="AJ49" s="253">
        <v>2.48</v>
      </c>
      <c r="AK49" s="253"/>
      <c r="AL49" s="253"/>
      <c r="AM49" s="241">
        <v>2018</v>
      </c>
      <c r="AN49" s="241">
        <v>2019</v>
      </c>
    </row>
    <row r="50" spans="1:40">
      <c r="A50" s="174"/>
      <c r="B50" s="175" t="s">
        <v>666</v>
      </c>
      <c r="C50" s="229" t="s">
        <v>586</v>
      </c>
      <c r="AM50" s="229" t="s">
        <v>586</v>
      </c>
      <c r="AN50" s="229" t="s">
        <v>586</v>
      </c>
    </row>
    <row r="51" spans="1:40" ht="47.25">
      <c r="A51" s="176" t="s">
        <v>504</v>
      </c>
      <c r="B51" s="177" t="s">
        <v>681</v>
      </c>
      <c r="C51" s="229" t="s">
        <v>586</v>
      </c>
      <c r="AM51" s="229" t="s">
        <v>586</v>
      </c>
      <c r="AN51" s="229" t="s">
        <v>586</v>
      </c>
    </row>
    <row r="52" spans="1:40" ht="78.75">
      <c r="A52" s="176" t="s">
        <v>509</v>
      </c>
      <c r="B52" s="177" t="s">
        <v>686</v>
      </c>
      <c r="C52" s="229" t="s">
        <v>586</v>
      </c>
      <c r="AM52" s="229" t="s">
        <v>586</v>
      </c>
      <c r="AN52" s="229" t="s">
        <v>586</v>
      </c>
    </row>
    <row r="53" spans="1:40" ht="78.75">
      <c r="A53" s="176" t="s">
        <v>557</v>
      </c>
      <c r="B53" s="177" t="s">
        <v>687</v>
      </c>
      <c r="C53" s="229" t="s">
        <v>586</v>
      </c>
      <c r="AM53" s="229" t="s">
        <v>586</v>
      </c>
      <c r="AN53" s="229" t="s">
        <v>586</v>
      </c>
    </row>
    <row r="54" spans="1:40" s="245" customFormat="1" ht="94.5">
      <c r="A54" s="238" t="s">
        <v>799</v>
      </c>
      <c r="B54" s="264" t="s">
        <v>737</v>
      </c>
      <c r="C54" s="240" t="s">
        <v>795</v>
      </c>
      <c r="Y54" s="253">
        <v>7</v>
      </c>
      <c r="Z54" s="253"/>
      <c r="AA54" s="253"/>
      <c r="AB54" s="253"/>
      <c r="AC54" s="253"/>
      <c r="AD54" s="253">
        <v>6</v>
      </c>
      <c r="AG54" s="253">
        <v>7</v>
      </c>
      <c r="AH54" s="253"/>
      <c r="AI54" s="253"/>
      <c r="AJ54" s="253"/>
      <c r="AK54" s="253"/>
      <c r="AL54" s="253">
        <v>6</v>
      </c>
      <c r="AM54" s="241">
        <v>2018</v>
      </c>
      <c r="AN54" s="241">
        <v>2020</v>
      </c>
    </row>
    <row r="55" spans="1:40" ht="63">
      <c r="A55" s="176" t="s">
        <v>510</v>
      </c>
      <c r="B55" s="177" t="s">
        <v>682</v>
      </c>
      <c r="C55" s="229" t="s">
        <v>586</v>
      </c>
      <c r="AM55" s="229" t="s">
        <v>586</v>
      </c>
      <c r="AN55" s="229" t="s">
        <v>586</v>
      </c>
    </row>
    <row r="56" spans="1:40" ht="47.25">
      <c r="A56" s="176" t="s">
        <v>560</v>
      </c>
      <c r="B56" s="177" t="s">
        <v>683</v>
      </c>
      <c r="C56" s="229" t="s">
        <v>586</v>
      </c>
      <c r="AM56" s="229" t="s">
        <v>586</v>
      </c>
      <c r="AN56" s="229" t="s">
        <v>586</v>
      </c>
    </row>
    <row r="57" spans="1:40" s="245" customFormat="1" ht="47.25">
      <c r="A57" s="238" t="s">
        <v>753</v>
      </c>
      <c r="B57" s="264" t="s">
        <v>710</v>
      </c>
      <c r="C57" s="240" t="s">
        <v>801</v>
      </c>
      <c r="Y57" s="253">
        <v>4.048</v>
      </c>
      <c r="Z57" s="253"/>
      <c r="AA57" s="253"/>
      <c r="AB57" s="253">
        <v>1.4</v>
      </c>
      <c r="AC57" s="253"/>
      <c r="AD57" s="253"/>
      <c r="AG57" s="253">
        <v>4.048</v>
      </c>
      <c r="AH57" s="253"/>
      <c r="AI57" s="253"/>
      <c r="AJ57" s="253">
        <v>1.4</v>
      </c>
      <c r="AK57" s="253"/>
      <c r="AL57" s="253"/>
      <c r="AM57" s="241">
        <v>2018</v>
      </c>
      <c r="AN57" s="241">
        <v>2019</v>
      </c>
    </row>
    <row r="58" spans="1:40" s="245" customFormat="1" ht="47.25">
      <c r="A58" s="238" t="s">
        <v>754</v>
      </c>
      <c r="B58" s="264" t="s">
        <v>711</v>
      </c>
      <c r="C58" s="240" t="s">
        <v>802</v>
      </c>
      <c r="Y58" s="253">
        <v>2.9794199999999993</v>
      </c>
      <c r="Z58" s="253"/>
      <c r="AA58" s="253"/>
      <c r="AB58" s="253">
        <v>1.3640000000000001</v>
      </c>
      <c r="AC58" s="253"/>
      <c r="AD58" s="253"/>
      <c r="AG58" s="253">
        <v>2.9794199999999993</v>
      </c>
      <c r="AH58" s="253"/>
      <c r="AI58" s="253"/>
      <c r="AJ58" s="253">
        <v>1.3640000000000001</v>
      </c>
      <c r="AK58" s="253"/>
      <c r="AL58" s="253"/>
      <c r="AM58" s="241">
        <v>2018</v>
      </c>
      <c r="AN58" s="241">
        <v>2019</v>
      </c>
    </row>
    <row r="59" spans="1:40" s="245" customFormat="1" ht="47.25">
      <c r="A59" s="238" t="s">
        <v>755</v>
      </c>
      <c r="B59" s="264" t="s">
        <v>712</v>
      </c>
      <c r="C59" s="240" t="s">
        <v>803</v>
      </c>
      <c r="Y59" s="253">
        <v>1.907</v>
      </c>
      <c r="Z59" s="253"/>
      <c r="AA59" s="253"/>
      <c r="AB59" s="253">
        <v>0.76</v>
      </c>
      <c r="AC59" s="253"/>
      <c r="AD59" s="253"/>
      <c r="AG59" s="253">
        <v>1.907</v>
      </c>
      <c r="AH59" s="253"/>
      <c r="AI59" s="253"/>
      <c r="AJ59" s="253">
        <v>0.76</v>
      </c>
      <c r="AK59" s="253"/>
      <c r="AL59" s="253"/>
      <c r="AM59" s="241">
        <v>2018</v>
      </c>
      <c r="AN59" s="241">
        <v>2019</v>
      </c>
    </row>
    <row r="60" spans="1:40" s="245" customFormat="1" ht="63">
      <c r="A60" s="238" t="s">
        <v>756</v>
      </c>
      <c r="B60" s="264" t="s">
        <v>713</v>
      </c>
      <c r="C60" s="240" t="s">
        <v>804</v>
      </c>
      <c r="Y60" s="253">
        <v>4.7149999999999999</v>
      </c>
      <c r="Z60" s="253"/>
      <c r="AA60" s="253"/>
      <c r="AB60" s="253">
        <v>2.5</v>
      </c>
      <c r="AC60" s="253"/>
      <c r="AD60" s="253"/>
      <c r="AG60" s="253">
        <v>4.7149999999999999</v>
      </c>
      <c r="AH60" s="253"/>
      <c r="AI60" s="253"/>
      <c r="AJ60" s="253">
        <v>2.5</v>
      </c>
      <c r="AK60" s="253"/>
      <c r="AL60" s="253"/>
      <c r="AM60" s="241">
        <v>2018</v>
      </c>
      <c r="AN60" s="241">
        <v>2019</v>
      </c>
    </row>
    <row r="61" spans="1:40" s="245" customFormat="1" ht="63">
      <c r="A61" s="238" t="s">
        <v>757</v>
      </c>
      <c r="B61" s="264" t="s">
        <v>714</v>
      </c>
      <c r="C61" s="240" t="s">
        <v>805</v>
      </c>
      <c r="Y61" s="253">
        <v>5.8879999999999999</v>
      </c>
      <c r="Z61" s="253"/>
      <c r="AA61" s="253"/>
      <c r="AB61" s="253">
        <v>3.4</v>
      </c>
      <c r="AC61" s="253"/>
      <c r="AD61" s="253"/>
      <c r="AG61" s="253">
        <v>5.8879999999999999</v>
      </c>
      <c r="AH61" s="253"/>
      <c r="AI61" s="253"/>
      <c r="AJ61" s="253">
        <v>3.4</v>
      </c>
      <c r="AK61" s="253"/>
      <c r="AL61" s="253"/>
      <c r="AM61" s="241">
        <v>2018</v>
      </c>
      <c r="AN61" s="241">
        <v>2019</v>
      </c>
    </row>
    <row r="62" spans="1:40" s="245" customFormat="1" ht="47.25">
      <c r="A62" s="238" t="s">
        <v>761</v>
      </c>
      <c r="B62" s="264" t="s">
        <v>718</v>
      </c>
      <c r="C62" s="240" t="s">
        <v>809</v>
      </c>
      <c r="Y62" s="253">
        <v>17.433999999999997</v>
      </c>
      <c r="Z62" s="253"/>
      <c r="AA62" s="253"/>
      <c r="AB62" s="253">
        <v>7.7</v>
      </c>
      <c r="AC62" s="253"/>
      <c r="AD62" s="253"/>
      <c r="AG62" s="253">
        <v>17.433999999999997</v>
      </c>
      <c r="AH62" s="253"/>
      <c r="AI62" s="253"/>
      <c r="AJ62" s="253">
        <v>7.7</v>
      </c>
      <c r="AK62" s="253"/>
      <c r="AL62" s="253"/>
      <c r="AM62" s="241">
        <v>2018</v>
      </c>
      <c r="AN62" s="241">
        <v>2019</v>
      </c>
    </row>
  </sheetData>
  <mergeCells count="22">
    <mergeCell ref="Y16:AE16"/>
    <mergeCell ref="AF16:AL16"/>
    <mergeCell ref="E17:J17"/>
    <mergeCell ref="L17:Q17"/>
    <mergeCell ref="S17:X17"/>
    <mergeCell ref="Z17:AE17"/>
    <mergeCell ref="AG17:AL17"/>
    <mergeCell ref="A4:AL4"/>
    <mergeCell ref="A5:AL5"/>
    <mergeCell ref="A7:AL7"/>
    <mergeCell ref="A8:AL8"/>
    <mergeCell ref="A10:AL10"/>
    <mergeCell ref="A12:AL12"/>
    <mergeCell ref="A13:AL13"/>
    <mergeCell ref="A14:AL14"/>
    <mergeCell ref="A15:A18"/>
    <mergeCell ref="B15:B18"/>
    <mergeCell ref="C15:C18"/>
    <mergeCell ref="D15:AL15"/>
    <mergeCell ref="D16:J16"/>
    <mergeCell ref="K16:Q16"/>
    <mergeCell ref="R16:X16"/>
  </mergeCells>
  <pageMargins left="0.7" right="0.7" top="0.75" bottom="0.75" header="0.3" footer="0.3"/>
</worksheet>
</file>

<file path=xl/worksheets/sheet9.xml><?xml version="1.0" encoding="utf-8"?>
<worksheet xmlns="http://schemas.openxmlformats.org/spreadsheetml/2006/main" xmlns:r="http://schemas.openxmlformats.org/officeDocument/2006/relationships">
  <sheetPr>
    <tabColor rgb="FF00B050"/>
  </sheetPr>
  <dimension ref="A1:BN47"/>
  <sheetViews>
    <sheetView topLeftCell="D41" zoomScale="60" zoomScaleNormal="60" workbookViewId="0">
      <selection activeCell="V51" sqref="V51"/>
    </sheetView>
  </sheetViews>
  <sheetFormatPr defaultRowHeight="15.75"/>
  <cols>
    <col min="1" max="1" width="11.625" style="1" customWidth="1"/>
    <col min="2" max="2" width="31.5" style="1" customWidth="1"/>
    <col min="3" max="3" width="19.125" style="1" customWidth="1"/>
    <col min="4" max="4" width="18" style="1" customWidth="1"/>
    <col min="5" max="5" width="6.125" style="1" customWidth="1"/>
    <col min="6" max="10" width="6" style="1" customWidth="1"/>
    <col min="11" max="11" width="18" style="1" customWidth="1"/>
    <col min="12" max="17" width="6" style="1" customWidth="1"/>
    <col min="18" max="18" width="18" style="1" customWidth="1"/>
    <col min="19" max="24" width="6" style="1" customWidth="1"/>
    <col min="25" max="25" width="18" style="1" customWidth="1"/>
    <col min="26" max="26" width="9.5" style="1" customWidth="1"/>
    <col min="27" max="30" width="6" style="1" customWidth="1"/>
    <col min="31" max="31" width="9.5" style="1" customWidth="1"/>
    <col min="32" max="32" width="18" style="1" customWidth="1"/>
    <col min="33" max="33" width="9.5" style="1" customWidth="1"/>
    <col min="34" max="37" width="6" style="1" customWidth="1"/>
    <col min="38" max="38" width="8.875" style="1" customWidth="1"/>
    <col min="39" max="39" width="5.75" style="1" customWidth="1"/>
    <col min="40" max="40" width="16.125" style="1" customWidth="1"/>
    <col min="41" max="41" width="21.25" style="1" customWidth="1"/>
    <col min="42" max="42" width="12.625" style="1" customWidth="1"/>
    <col min="43" max="43" width="22.375" style="1" customWidth="1"/>
    <col min="44" max="44" width="10.875" style="1" customWidth="1"/>
    <col min="45" max="45" width="17.375" style="1" customWidth="1"/>
    <col min="46" max="47" width="4.125" style="1" customWidth="1"/>
    <col min="48" max="48" width="3.75" style="1" customWidth="1"/>
    <col min="49" max="49" width="3.875" style="1" customWidth="1"/>
    <col min="50" max="50" width="4.5" style="1" customWidth="1"/>
    <col min="51" max="51" width="5" style="1" customWidth="1"/>
    <col min="52" max="52" width="5.5" style="1" customWidth="1"/>
    <col min="53" max="53" width="5.75" style="1" customWidth="1"/>
    <col min="54" max="54" width="5.5" style="1" customWidth="1"/>
    <col min="55" max="56" width="5" style="1" customWidth="1"/>
    <col min="57" max="57" width="12.875" style="1" customWidth="1"/>
    <col min="58" max="67" width="5" style="1" customWidth="1"/>
    <col min="68" max="16384" width="9" style="1"/>
  </cols>
  <sheetData>
    <row r="1" spans="1:66" ht="18.75">
      <c r="O1" s="2"/>
      <c r="P1" s="2"/>
      <c r="Q1" s="2"/>
      <c r="R1" s="2"/>
      <c r="S1" s="2"/>
      <c r="T1" s="2"/>
      <c r="U1" s="2"/>
      <c r="V1" s="2"/>
      <c r="W1" s="2"/>
      <c r="X1" s="2"/>
      <c r="Y1" s="2"/>
      <c r="Z1" s="2"/>
      <c r="AA1" s="2"/>
      <c r="AB1" s="2"/>
      <c r="AC1" s="2"/>
      <c r="AL1" s="25" t="s">
        <v>340</v>
      </c>
    </row>
    <row r="2" spans="1:66" ht="18.75">
      <c r="O2" s="2"/>
      <c r="P2" s="2"/>
      <c r="Q2" s="2"/>
      <c r="R2" s="2"/>
      <c r="S2" s="2"/>
      <c r="T2" s="2"/>
      <c r="U2" s="2"/>
      <c r="V2" s="2"/>
      <c r="W2" s="2"/>
      <c r="X2" s="2"/>
      <c r="Y2" s="2"/>
      <c r="Z2" s="2"/>
      <c r="AA2" s="2"/>
      <c r="AB2" s="2"/>
      <c r="AC2" s="2"/>
      <c r="AL2" s="15" t="s">
        <v>1</v>
      </c>
    </row>
    <row r="3" spans="1:66" ht="18.75">
      <c r="O3" s="2"/>
      <c r="P3" s="2"/>
      <c r="Q3" s="2"/>
      <c r="R3" s="2"/>
      <c r="S3" s="2"/>
      <c r="T3" s="2"/>
      <c r="U3" s="2"/>
      <c r="V3" s="2"/>
      <c r="W3" s="2"/>
      <c r="X3" s="2"/>
      <c r="Y3" s="2"/>
      <c r="Z3" s="2"/>
      <c r="AA3" s="2"/>
      <c r="AB3" s="2"/>
      <c r="AC3" s="2"/>
      <c r="AL3" s="15" t="s">
        <v>259</v>
      </c>
    </row>
    <row r="4" spans="1:66" ht="18.75">
      <c r="A4" s="441" t="s">
        <v>387</v>
      </c>
      <c r="B4" s="441"/>
      <c r="C4" s="441"/>
      <c r="D4" s="441"/>
      <c r="E4" s="441"/>
      <c r="F4" s="441"/>
      <c r="G4" s="441"/>
      <c r="H4" s="441"/>
      <c r="I4" s="441"/>
      <c r="J4" s="441"/>
      <c r="K4" s="441"/>
      <c r="L4" s="441"/>
      <c r="M4" s="441"/>
      <c r="N4" s="441"/>
      <c r="O4" s="441"/>
      <c r="P4" s="441"/>
      <c r="Q4" s="441"/>
      <c r="R4" s="441"/>
      <c r="S4" s="441"/>
      <c r="T4" s="441"/>
      <c r="U4" s="441"/>
      <c r="V4" s="441"/>
      <c r="W4" s="441"/>
      <c r="X4" s="441"/>
      <c r="Y4" s="441"/>
      <c r="Z4" s="441"/>
      <c r="AA4" s="441"/>
      <c r="AB4" s="441"/>
      <c r="AC4" s="441"/>
      <c r="AD4" s="441"/>
      <c r="AE4" s="441"/>
      <c r="AF4" s="441"/>
      <c r="AG4" s="441"/>
      <c r="AH4" s="441"/>
      <c r="AI4" s="441"/>
      <c r="AJ4" s="441"/>
      <c r="AK4" s="441"/>
      <c r="AL4" s="441"/>
    </row>
    <row r="5" spans="1:66" ht="18.75">
      <c r="A5" s="442" t="s">
        <v>161</v>
      </c>
      <c r="B5" s="442"/>
      <c r="C5" s="442"/>
      <c r="D5" s="442"/>
      <c r="E5" s="442"/>
      <c r="F5" s="442"/>
      <c r="G5" s="442"/>
      <c r="H5" s="442"/>
      <c r="I5" s="442"/>
      <c r="J5" s="442"/>
      <c r="K5" s="442"/>
      <c r="L5" s="442"/>
      <c r="M5" s="442"/>
      <c r="N5" s="442"/>
      <c r="O5" s="442"/>
      <c r="P5" s="442"/>
      <c r="Q5" s="442"/>
      <c r="R5" s="442"/>
      <c r="S5" s="442"/>
      <c r="T5" s="442"/>
      <c r="U5" s="442"/>
      <c r="V5" s="442"/>
      <c r="W5" s="442"/>
      <c r="X5" s="442"/>
      <c r="Y5" s="442"/>
      <c r="Z5" s="442"/>
      <c r="AA5" s="442"/>
      <c r="AB5" s="442"/>
      <c r="AC5" s="442"/>
      <c r="AD5" s="442"/>
      <c r="AE5" s="442"/>
      <c r="AF5" s="442"/>
      <c r="AG5" s="442"/>
      <c r="AH5" s="442"/>
      <c r="AI5" s="442"/>
      <c r="AJ5" s="442"/>
      <c r="AK5" s="442"/>
      <c r="AL5" s="442"/>
    </row>
    <row r="6" spans="1:66">
      <c r="A6" s="100"/>
      <c r="B6" s="100"/>
      <c r="C6" s="100"/>
      <c r="D6" s="100"/>
      <c r="E6" s="100"/>
      <c r="F6" s="100"/>
      <c r="G6" s="100"/>
      <c r="H6" s="100"/>
      <c r="I6" s="100"/>
      <c r="J6" s="100"/>
      <c r="K6" s="100"/>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row>
    <row r="7" spans="1:66" ht="18.75">
      <c r="A7" s="394" t="s">
        <v>172</v>
      </c>
      <c r="B7" s="394"/>
      <c r="C7" s="394"/>
      <c r="D7" s="394"/>
      <c r="E7" s="394"/>
      <c r="F7" s="394"/>
      <c r="G7" s="394"/>
      <c r="H7" s="394"/>
      <c r="I7" s="394"/>
      <c r="J7" s="394"/>
      <c r="K7" s="394"/>
      <c r="L7" s="394"/>
      <c r="M7" s="394"/>
      <c r="N7" s="394"/>
      <c r="O7" s="394"/>
      <c r="P7" s="394"/>
      <c r="Q7" s="394"/>
      <c r="R7" s="394"/>
      <c r="S7" s="394"/>
      <c r="T7" s="394"/>
      <c r="U7" s="394"/>
      <c r="V7" s="394"/>
      <c r="W7" s="394"/>
      <c r="X7" s="394"/>
      <c r="Y7" s="394"/>
      <c r="Z7" s="394"/>
      <c r="AA7" s="394"/>
      <c r="AB7" s="394"/>
      <c r="AC7" s="394"/>
      <c r="AD7" s="394"/>
      <c r="AE7" s="394"/>
      <c r="AF7" s="394"/>
      <c r="AG7" s="394"/>
      <c r="AH7" s="394"/>
      <c r="AI7" s="394"/>
      <c r="AJ7" s="394"/>
      <c r="AK7" s="394"/>
      <c r="AL7" s="394"/>
      <c r="AM7" s="89"/>
      <c r="AN7" s="89"/>
      <c r="AO7" s="89"/>
      <c r="AP7" s="89"/>
      <c r="AQ7" s="89"/>
      <c r="AR7" s="89"/>
      <c r="AS7" s="89"/>
      <c r="AT7" s="89"/>
      <c r="AU7" s="89"/>
      <c r="AV7" s="89"/>
      <c r="AW7" s="89"/>
      <c r="AX7" s="89"/>
      <c r="AY7" s="89"/>
      <c r="AZ7" s="89"/>
      <c r="BA7" s="89"/>
      <c r="BB7" s="89"/>
      <c r="BC7" s="89"/>
      <c r="BD7" s="89"/>
      <c r="BE7" s="89"/>
      <c r="BF7" s="89"/>
      <c r="BG7" s="89"/>
      <c r="BH7" s="89"/>
      <c r="BI7" s="89"/>
      <c r="BJ7" s="89"/>
      <c r="BK7" s="89"/>
      <c r="BL7" s="89"/>
      <c r="BM7" s="89"/>
      <c r="BN7" s="89"/>
    </row>
    <row r="8" spans="1:66">
      <c r="A8" s="395" t="s">
        <v>306</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c r="AL8" s="395"/>
      <c r="AM8" s="90"/>
      <c r="AN8" s="90"/>
      <c r="AO8" s="90"/>
      <c r="AP8" s="90"/>
      <c r="AQ8" s="90"/>
      <c r="AR8" s="90"/>
      <c r="AS8" s="90"/>
      <c r="AT8" s="90"/>
      <c r="AU8" s="90"/>
      <c r="AV8" s="90"/>
      <c r="AW8" s="90"/>
      <c r="AX8" s="90"/>
      <c r="AY8" s="90"/>
      <c r="AZ8" s="90"/>
      <c r="BA8" s="90"/>
      <c r="BB8" s="90"/>
      <c r="BC8" s="90"/>
      <c r="BD8" s="90"/>
      <c r="BE8" s="90"/>
      <c r="BF8" s="90"/>
      <c r="BG8" s="90"/>
      <c r="BH8" s="90"/>
      <c r="BI8" s="90"/>
      <c r="BJ8" s="90"/>
      <c r="BK8" s="90"/>
      <c r="BL8" s="90"/>
      <c r="BM8" s="90"/>
      <c r="BN8" s="90"/>
    </row>
    <row r="9" spans="1:66">
      <c r="A9" s="211"/>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1"/>
      <c r="AH9" s="211"/>
      <c r="AI9" s="211"/>
      <c r="AJ9" s="211"/>
      <c r="AK9" s="211"/>
      <c r="AL9" s="211"/>
      <c r="AM9" s="90"/>
      <c r="AN9" s="90"/>
      <c r="AO9" s="90"/>
      <c r="AP9" s="90"/>
      <c r="AQ9" s="90"/>
      <c r="AR9" s="90"/>
      <c r="AS9" s="90"/>
      <c r="AT9" s="90"/>
      <c r="AU9" s="90"/>
      <c r="AV9" s="90"/>
      <c r="AW9" s="90"/>
      <c r="AX9" s="90"/>
      <c r="AY9" s="90"/>
      <c r="AZ9" s="90"/>
      <c r="BA9" s="90"/>
      <c r="BB9" s="90"/>
      <c r="BC9" s="90"/>
      <c r="BD9" s="90"/>
      <c r="BE9" s="90"/>
      <c r="BF9" s="90"/>
      <c r="BG9" s="90"/>
      <c r="BH9" s="90"/>
      <c r="BI9" s="90"/>
      <c r="BJ9" s="90"/>
      <c r="BK9" s="90"/>
      <c r="BL9" s="90"/>
      <c r="BM9" s="90"/>
      <c r="BN9" s="90"/>
    </row>
    <row r="10" spans="1:66">
      <c r="A10" s="378" t="s">
        <v>53</v>
      </c>
      <c r="B10" s="378"/>
      <c r="C10" s="378"/>
      <c r="D10" s="378"/>
      <c r="E10" s="378"/>
      <c r="F10" s="378"/>
      <c r="G10" s="378"/>
      <c r="H10" s="378"/>
      <c r="I10" s="378"/>
      <c r="J10" s="378"/>
      <c r="K10" s="378"/>
      <c r="L10" s="378"/>
      <c r="M10" s="378"/>
      <c r="N10" s="378"/>
      <c r="O10" s="378"/>
      <c r="P10" s="378"/>
      <c r="Q10" s="378"/>
      <c r="R10" s="378"/>
      <c r="S10" s="378"/>
      <c r="T10" s="378"/>
      <c r="U10" s="378"/>
      <c r="V10" s="378"/>
      <c r="W10" s="378"/>
      <c r="X10" s="378"/>
      <c r="Y10" s="378"/>
      <c r="Z10" s="378"/>
      <c r="AA10" s="378"/>
      <c r="AB10" s="378"/>
      <c r="AC10" s="378"/>
      <c r="AD10" s="378"/>
      <c r="AE10" s="378"/>
      <c r="AF10" s="378"/>
      <c r="AG10" s="378"/>
      <c r="AH10" s="378"/>
      <c r="AI10" s="378"/>
      <c r="AJ10" s="378"/>
      <c r="AK10" s="378"/>
      <c r="AL10" s="378"/>
      <c r="AM10" s="45"/>
      <c r="AN10" s="45"/>
      <c r="AO10" s="45"/>
      <c r="AP10" s="45"/>
      <c r="AQ10" s="45"/>
      <c r="AR10" s="45"/>
      <c r="AS10" s="45"/>
      <c r="AT10" s="45"/>
      <c r="AU10" s="45"/>
      <c r="AV10" s="45"/>
      <c r="AW10" s="45"/>
      <c r="AX10" s="45"/>
      <c r="AY10" s="45"/>
      <c r="AZ10" s="45"/>
      <c r="BA10" s="45"/>
      <c r="BB10" s="45"/>
      <c r="BC10" s="45"/>
      <c r="BD10" s="45"/>
      <c r="BE10" s="45"/>
    </row>
    <row r="11" spans="1:66" ht="18.75">
      <c r="A11" s="21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95"/>
      <c r="AN11" s="95"/>
      <c r="AO11" s="95"/>
      <c r="AP11" s="95"/>
      <c r="AQ11" s="95"/>
      <c r="AR11" s="95"/>
      <c r="AS11" s="95"/>
      <c r="AT11" s="95"/>
      <c r="AU11" s="95"/>
      <c r="AV11" s="95"/>
      <c r="AW11" s="95"/>
    </row>
    <row r="12" spans="1:66" ht="18.75">
      <c r="A12" s="439" t="s">
        <v>162</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c r="AD12" s="439"/>
      <c r="AE12" s="439"/>
      <c r="AF12" s="439"/>
      <c r="AG12" s="439"/>
      <c r="AH12" s="439"/>
      <c r="AI12" s="439"/>
      <c r="AJ12" s="439"/>
      <c r="AK12" s="439"/>
      <c r="AL12" s="439"/>
      <c r="AM12" s="93"/>
      <c r="AN12" s="93"/>
      <c r="AO12" s="93"/>
      <c r="AP12" s="93"/>
      <c r="AQ12" s="93"/>
      <c r="AR12" s="93"/>
      <c r="AS12" s="93"/>
      <c r="AT12" s="93"/>
      <c r="AU12" s="93"/>
      <c r="AV12" s="93"/>
      <c r="AW12" s="93"/>
      <c r="AX12" s="93"/>
      <c r="AY12" s="93"/>
      <c r="AZ12" s="93"/>
      <c r="BA12" s="93"/>
      <c r="BB12" s="93"/>
      <c r="BC12" s="93"/>
      <c r="BD12" s="93"/>
      <c r="BE12" s="93"/>
      <c r="BF12" s="93"/>
      <c r="BG12" s="93"/>
      <c r="BH12" s="93"/>
      <c r="BI12" s="93"/>
      <c r="BJ12" s="93"/>
      <c r="BK12" s="93"/>
      <c r="BL12" s="93"/>
      <c r="BM12" s="93"/>
      <c r="BN12" s="93"/>
    </row>
    <row r="13" spans="1:66" ht="15.75" customHeight="1">
      <c r="A13" s="440" t="s">
        <v>163</v>
      </c>
      <c r="B13" s="440"/>
      <c r="C13" s="440"/>
      <c r="D13" s="440"/>
      <c r="E13" s="440"/>
      <c r="F13" s="440"/>
      <c r="G13" s="440"/>
      <c r="H13" s="440"/>
      <c r="I13" s="440"/>
      <c r="J13" s="440"/>
      <c r="K13" s="440"/>
      <c r="L13" s="440"/>
      <c r="M13" s="440"/>
      <c r="N13" s="440"/>
      <c r="O13" s="440"/>
      <c r="P13" s="440"/>
      <c r="Q13" s="440"/>
      <c r="R13" s="440"/>
      <c r="S13" s="440"/>
      <c r="T13" s="440"/>
      <c r="U13" s="440"/>
      <c r="V13" s="440"/>
      <c r="W13" s="440"/>
      <c r="X13" s="440"/>
      <c r="Y13" s="440"/>
      <c r="Z13" s="440"/>
      <c r="AA13" s="440"/>
      <c r="AB13" s="440"/>
      <c r="AC13" s="440"/>
      <c r="AD13" s="440"/>
      <c r="AE13" s="440"/>
      <c r="AF13" s="440"/>
      <c r="AG13" s="440"/>
      <c r="AH13" s="440"/>
      <c r="AI13" s="440"/>
      <c r="AJ13" s="440"/>
      <c r="AK13" s="440"/>
      <c r="AL13" s="440"/>
      <c r="AM13" s="94"/>
      <c r="AN13" s="94"/>
      <c r="AO13" s="94"/>
      <c r="AP13" s="94"/>
      <c r="AQ13" s="94"/>
      <c r="AR13" s="94"/>
      <c r="AS13" s="94"/>
      <c r="AT13" s="94"/>
      <c r="AU13" s="94"/>
      <c r="AV13" s="94"/>
      <c r="AW13" s="94"/>
      <c r="AX13" s="94"/>
      <c r="AY13" s="94"/>
      <c r="AZ13" s="94"/>
      <c r="BA13" s="94"/>
      <c r="BB13" s="94"/>
      <c r="BC13" s="94"/>
      <c r="BD13" s="94"/>
      <c r="BE13" s="94"/>
      <c r="BF13" s="94"/>
      <c r="BG13" s="94"/>
      <c r="BH13" s="94"/>
      <c r="BI13" s="94"/>
      <c r="BJ13" s="94"/>
      <c r="BK13" s="94"/>
      <c r="BL13" s="94"/>
      <c r="BM13" s="94"/>
      <c r="BN13" s="94"/>
    </row>
    <row r="14" spans="1:66">
      <c r="A14" s="437"/>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c r="AD14" s="437"/>
      <c r="AE14" s="437"/>
      <c r="AF14" s="437"/>
      <c r="AG14" s="437"/>
      <c r="AH14" s="437"/>
      <c r="AI14" s="437"/>
      <c r="AJ14" s="437"/>
      <c r="AK14" s="437"/>
      <c r="AL14" s="437"/>
      <c r="AM14" s="13"/>
      <c r="AN14" s="13"/>
      <c r="AO14" s="13"/>
      <c r="AP14" s="44"/>
      <c r="AQ14" s="44"/>
      <c r="AR14" s="44"/>
      <c r="AS14" s="44"/>
      <c r="AT14" s="44"/>
      <c r="AU14" s="44"/>
      <c r="AV14" s="44"/>
      <c r="AW14" s="44"/>
      <c r="AX14" s="44"/>
      <c r="AY14" s="44"/>
      <c r="AZ14" s="44"/>
      <c r="BA14" s="44"/>
      <c r="BB14" s="44"/>
      <c r="BC14" s="44"/>
      <c r="BD14" s="44"/>
      <c r="BE14" s="44"/>
    </row>
    <row r="15" spans="1:66" ht="19.5" customHeight="1">
      <c r="A15" s="431" t="s">
        <v>173</v>
      </c>
      <c r="B15" s="426" t="s">
        <v>31</v>
      </c>
      <c r="C15" s="426" t="s">
        <v>4</v>
      </c>
      <c r="D15" s="425" t="s">
        <v>334</v>
      </c>
      <c r="E15" s="425"/>
      <c r="F15" s="425"/>
      <c r="G15" s="425"/>
      <c r="H15" s="425"/>
      <c r="I15" s="425"/>
      <c r="J15" s="425"/>
      <c r="K15" s="425"/>
      <c r="L15" s="425"/>
      <c r="M15" s="425"/>
      <c r="N15" s="425"/>
      <c r="O15" s="425"/>
      <c r="P15" s="425"/>
      <c r="Q15" s="425"/>
      <c r="R15" s="425"/>
      <c r="S15" s="425"/>
      <c r="T15" s="425"/>
      <c r="U15" s="425"/>
      <c r="V15" s="425"/>
      <c r="W15" s="425"/>
      <c r="X15" s="425"/>
      <c r="Y15" s="425"/>
      <c r="Z15" s="425"/>
      <c r="AA15" s="425"/>
      <c r="AB15" s="425"/>
      <c r="AC15" s="425"/>
      <c r="AD15" s="425"/>
      <c r="AE15" s="425"/>
      <c r="AF15" s="425"/>
      <c r="AG15" s="425"/>
      <c r="AH15" s="425"/>
      <c r="AI15" s="425"/>
      <c r="AJ15" s="425"/>
      <c r="AK15" s="425"/>
      <c r="AL15" s="425"/>
      <c r="AM15" s="22"/>
      <c r="AN15" s="22"/>
      <c r="AO15" s="22"/>
    </row>
    <row r="16" spans="1:66" ht="43.5" customHeight="1">
      <c r="A16" s="432"/>
      <c r="B16" s="426"/>
      <c r="C16" s="426"/>
      <c r="D16" s="425" t="s">
        <v>7</v>
      </c>
      <c r="E16" s="425"/>
      <c r="F16" s="425"/>
      <c r="G16" s="425"/>
      <c r="H16" s="425"/>
      <c r="I16" s="425"/>
      <c r="J16" s="425"/>
      <c r="K16" s="425" t="s">
        <v>8</v>
      </c>
      <c r="L16" s="425"/>
      <c r="M16" s="425"/>
      <c r="N16" s="425"/>
      <c r="O16" s="425"/>
      <c r="P16" s="425"/>
      <c r="Q16" s="425"/>
      <c r="R16" s="425" t="s">
        <v>9</v>
      </c>
      <c r="S16" s="425"/>
      <c r="T16" s="425"/>
      <c r="U16" s="425"/>
      <c r="V16" s="425"/>
      <c r="W16" s="425"/>
      <c r="X16" s="425"/>
      <c r="Y16" s="425" t="s">
        <v>10</v>
      </c>
      <c r="Z16" s="425"/>
      <c r="AA16" s="425"/>
      <c r="AB16" s="425"/>
      <c r="AC16" s="425"/>
      <c r="AD16" s="425"/>
      <c r="AE16" s="425"/>
      <c r="AF16" s="426" t="s">
        <v>305</v>
      </c>
      <c r="AG16" s="426"/>
      <c r="AH16" s="426"/>
      <c r="AI16" s="426"/>
      <c r="AJ16" s="426"/>
      <c r="AK16" s="426"/>
      <c r="AL16" s="426"/>
      <c r="AM16" s="22"/>
      <c r="AN16" s="22"/>
      <c r="AO16" s="22"/>
    </row>
    <row r="17" spans="1:40" ht="43.5" customHeight="1">
      <c r="A17" s="432"/>
      <c r="B17" s="426"/>
      <c r="C17" s="426"/>
      <c r="D17" s="214" t="s">
        <v>56</v>
      </c>
      <c r="E17" s="425" t="s">
        <v>55</v>
      </c>
      <c r="F17" s="425"/>
      <c r="G17" s="425"/>
      <c r="H17" s="425"/>
      <c r="I17" s="425"/>
      <c r="J17" s="425"/>
      <c r="K17" s="214" t="s">
        <v>56</v>
      </c>
      <c r="L17" s="426" t="s">
        <v>55</v>
      </c>
      <c r="M17" s="426"/>
      <c r="N17" s="426"/>
      <c r="O17" s="426"/>
      <c r="P17" s="426"/>
      <c r="Q17" s="426"/>
      <c r="R17" s="214" t="s">
        <v>56</v>
      </c>
      <c r="S17" s="426" t="s">
        <v>55</v>
      </c>
      <c r="T17" s="426"/>
      <c r="U17" s="426"/>
      <c r="V17" s="426"/>
      <c r="W17" s="426"/>
      <c r="X17" s="426"/>
      <c r="Y17" s="214" t="s">
        <v>56</v>
      </c>
      <c r="Z17" s="426" t="s">
        <v>55</v>
      </c>
      <c r="AA17" s="426"/>
      <c r="AB17" s="426"/>
      <c r="AC17" s="426"/>
      <c r="AD17" s="426"/>
      <c r="AE17" s="426"/>
      <c r="AF17" s="214" t="s">
        <v>56</v>
      </c>
      <c r="AG17" s="426" t="s">
        <v>55</v>
      </c>
      <c r="AH17" s="426"/>
      <c r="AI17" s="426"/>
      <c r="AJ17" s="426"/>
      <c r="AK17" s="426"/>
      <c r="AL17" s="426"/>
    </row>
    <row r="18" spans="1:40" ht="87.75" customHeight="1">
      <c r="A18" s="433"/>
      <c r="B18" s="426"/>
      <c r="C18" s="426"/>
      <c r="D18" s="86" t="s">
        <v>24</v>
      </c>
      <c r="E18" s="86" t="s">
        <v>24</v>
      </c>
      <c r="F18" s="79" t="s">
        <v>5</v>
      </c>
      <c r="G18" s="79" t="s">
        <v>6</v>
      </c>
      <c r="H18" s="79" t="s">
        <v>261</v>
      </c>
      <c r="I18" s="79" t="s">
        <v>2</v>
      </c>
      <c r="J18" s="79" t="s">
        <v>146</v>
      </c>
      <c r="K18" s="86" t="s">
        <v>24</v>
      </c>
      <c r="L18" s="86" t="s">
        <v>24</v>
      </c>
      <c r="M18" s="79" t="s">
        <v>5</v>
      </c>
      <c r="N18" s="79" t="s">
        <v>6</v>
      </c>
      <c r="O18" s="79" t="s">
        <v>261</v>
      </c>
      <c r="P18" s="79" t="s">
        <v>2</v>
      </c>
      <c r="Q18" s="79" t="s">
        <v>146</v>
      </c>
      <c r="R18" s="86" t="s">
        <v>24</v>
      </c>
      <c r="S18" s="86" t="s">
        <v>24</v>
      </c>
      <c r="T18" s="79" t="s">
        <v>5</v>
      </c>
      <c r="U18" s="79" t="s">
        <v>6</v>
      </c>
      <c r="V18" s="79" t="s">
        <v>261</v>
      </c>
      <c r="W18" s="79" t="s">
        <v>2</v>
      </c>
      <c r="X18" s="79" t="s">
        <v>146</v>
      </c>
      <c r="Y18" s="86" t="s">
        <v>24</v>
      </c>
      <c r="Z18" s="86" t="s">
        <v>24</v>
      </c>
      <c r="AA18" s="79" t="s">
        <v>5</v>
      </c>
      <c r="AB18" s="79" t="s">
        <v>6</v>
      </c>
      <c r="AC18" s="79" t="s">
        <v>261</v>
      </c>
      <c r="AD18" s="79" t="s">
        <v>2</v>
      </c>
      <c r="AE18" s="79" t="s">
        <v>146</v>
      </c>
      <c r="AF18" s="86" t="s">
        <v>24</v>
      </c>
      <c r="AG18" s="86" t="s">
        <v>24</v>
      </c>
      <c r="AH18" s="79" t="s">
        <v>5</v>
      </c>
      <c r="AI18" s="79" t="s">
        <v>6</v>
      </c>
      <c r="AJ18" s="79" t="s">
        <v>261</v>
      </c>
      <c r="AK18" s="79" t="s">
        <v>2</v>
      </c>
      <c r="AL18" s="79" t="s">
        <v>146</v>
      </c>
    </row>
    <row r="19" spans="1:40">
      <c r="A19" s="213">
        <v>1</v>
      </c>
      <c r="B19" s="213">
        <v>2</v>
      </c>
      <c r="C19" s="213">
        <v>3</v>
      </c>
      <c r="D19" s="133" t="s">
        <v>106</v>
      </c>
      <c r="E19" s="133" t="s">
        <v>107</v>
      </c>
      <c r="F19" s="133" t="s">
        <v>108</v>
      </c>
      <c r="G19" s="133" t="s">
        <v>109</v>
      </c>
      <c r="H19" s="133" t="s">
        <v>110</v>
      </c>
      <c r="I19" s="133" t="s">
        <v>111</v>
      </c>
      <c r="J19" s="133" t="s">
        <v>182</v>
      </c>
      <c r="K19" s="133" t="s">
        <v>183</v>
      </c>
      <c r="L19" s="133" t="s">
        <v>184</v>
      </c>
      <c r="M19" s="133" t="s">
        <v>185</v>
      </c>
      <c r="N19" s="133" t="s">
        <v>186</v>
      </c>
      <c r="O19" s="133" t="s">
        <v>187</v>
      </c>
      <c r="P19" s="133" t="s">
        <v>188</v>
      </c>
      <c r="Q19" s="133" t="s">
        <v>189</v>
      </c>
      <c r="R19" s="133" t="s">
        <v>192</v>
      </c>
      <c r="S19" s="133" t="s">
        <v>193</v>
      </c>
      <c r="T19" s="133" t="s">
        <v>194</v>
      </c>
      <c r="U19" s="133" t="s">
        <v>195</v>
      </c>
      <c r="V19" s="133" t="s">
        <v>196</v>
      </c>
      <c r="W19" s="133" t="s">
        <v>197</v>
      </c>
      <c r="X19" s="133" t="s">
        <v>335</v>
      </c>
      <c r="Y19" s="133" t="s">
        <v>198</v>
      </c>
      <c r="Z19" s="133" t="s">
        <v>199</v>
      </c>
      <c r="AA19" s="133" t="s">
        <v>200</v>
      </c>
      <c r="AB19" s="133" t="s">
        <v>201</v>
      </c>
      <c r="AC19" s="133" t="s">
        <v>202</v>
      </c>
      <c r="AD19" s="133" t="s">
        <v>203</v>
      </c>
      <c r="AE19" s="133" t="s">
        <v>336</v>
      </c>
      <c r="AF19" s="133" t="s">
        <v>97</v>
      </c>
      <c r="AG19" s="133" t="s">
        <v>100</v>
      </c>
      <c r="AH19" s="133" t="s">
        <v>116</v>
      </c>
      <c r="AI19" s="133" t="s">
        <v>119</v>
      </c>
      <c r="AJ19" s="133" t="s">
        <v>122</v>
      </c>
      <c r="AK19" s="133" t="s">
        <v>123</v>
      </c>
      <c r="AL19" s="133" t="s">
        <v>124</v>
      </c>
    </row>
    <row r="20" spans="1:40">
      <c r="A20" s="172"/>
      <c r="B20" s="170" t="s">
        <v>642</v>
      </c>
      <c r="C20" s="173"/>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29" t="s">
        <v>586</v>
      </c>
      <c r="AN20" s="229" t="s">
        <v>586</v>
      </c>
    </row>
    <row r="21" spans="1:40" ht="47.25">
      <c r="A21" s="176" t="s">
        <v>504</v>
      </c>
      <c r="B21" s="177" t="s">
        <v>681</v>
      </c>
      <c r="C21" s="178"/>
      <c r="AM21" s="229" t="s">
        <v>586</v>
      </c>
      <c r="AN21" s="229" t="s">
        <v>586</v>
      </c>
    </row>
    <row r="22" spans="1:40" ht="63">
      <c r="A22" s="176" t="s">
        <v>510</v>
      </c>
      <c r="B22" s="177" t="s">
        <v>682</v>
      </c>
      <c r="C22" s="178"/>
      <c r="AM22" s="229" t="s">
        <v>586</v>
      </c>
      <c r="AN22" s="229" t="s">
        <v>586</v>
      </c>
    </row>
    <row r="23" spans="1:40" ht="47.25">
      <c r="A23" s="176" t="s">
        <v>560</v>
      </c>
      <c r="B23" s="177" t="s">
        <v>683</v>
      </c>
      <c r="C23" s="178"/>
      <c r="AM23" s="229" t="s">
        <v>586</v>
      </c>
      <c r="AN23" s="229" t="s">
        <v>586</v>
      </c>
    </row>
    <row r="24" spans="1:40" s="245" customFormat="1" ht="47.25">
      <c r="A24" s="267" t="s">
        <v>756</v>
      </c>
      <c r="B24" s="268" t="s">
        <v>691</v>
      </c>
      <c r="C24" s="240" t="s">
        <v>767</v>
      </c>
      <c r="Z24" s="253">
        <v>2.6080000000000001</v>
      </c>
      <c r="AA24" s="253"/>
      <c r="AB24" s="253"/>
      <c r="AC24" s="253">
        <v>0.96</v>
      </c>
      <c r="AD24" s="253"/>
      <c r="AE24" s="253"/>
      <c r="AG24" s="253">
        <v>2.6080000000000001</v>
      </c>
      <c r="AH24" s="253"/>
      <c r="AI24" s="253"/>
      <c r="AJ24" s="253">
        <v>0.96</v>
      </c>
      <c r="AK24" s="253"/>
      <c r="AL24" s="253"/>
      <c r="AM24" s="241">
        <v>2019</v>
      </c>
      <c r="AN24" s="241">
        <v>2020</v>
      </c>
    </row>
    <row r="25" spans="1:40" s="245" customFormat="1" ht="47.25">
      <c r="A25" s="267" t="s">
        <v>757</v>
      </c>
      <c r="B25" s="268" t="s">
        <v>692</v>
      </c>
      <c r="C25" s="240" t="s">
        <v>768</v>
      </c>
      <c r="Z25" s="253">
        <v>5.1980000000000004</v>
      </c>
      <c r="AA25" s="253"/>
      <c r="AB25" s="253"/>
      <c r="AC25" s="253">
        <v>1.9</v>
      </c>
      <c r="AD25" s="253"/>
      <c r="AE25" s="253"/>
      <c r="AG25" s="253">
        <v>5.1980000000000004</v>
      </c>
      <c r="AH25" s="253"/>
      <c r="AI25" s="253"/>
      <c r="AJ25" s="253">
        <v>1.9</v>
      </c>
      <c r="AK25" s="253"/>
      <c r="AL25" s="253"/>
      <c r="AM25" s="241">
        <v>2019</v>
      </c>
      <c r="AN25" s="241">
        <v>2020</v>
      </c>
    </row>
    <row r="26" spans="1:40" s="245" customFormat="1" ht="47.25">
      <c r="A26" s="267" t="s">
        <v>759</v>
      </c>
      <c r="B26" s="266" t="s">
        <v>694</v>
      </c>
      <c r="C26" s="240" t="s">
        <v>770</v>
      </c>
      <c r="Z26" s="253">
        <v>2.4809999999999999</v>
      </c>
      <c r="AA26" s="253"/>
      <c r="AB26" s="253"/>
      <c r="AC26" s="253">
        <v>1.2</v>
      </c>
      <c r="AD26" s="253"/>
      <c r="AE26" s="253"/>
      <c r="AG26" s="253">
        <v>9.9130000000000003</v>
      </c>
      <c r="AH26" s="253"/>
      <c r="AI26" s="253"/>
      <c r="AJ26" s="253">
        <v>5.9</v>
      </c>
      <c r="AK26" s="253"/>
      <c r="AL26" s="253"/>
      <c r="AM26" s="241">
        <v>2019</v>
      </c>
      <c r="AN26" s="241">
        <v>2020</v>
      </c>
    </row>
    <row r="27" spans="1:40" s="245" customFormat="1" ht="47.25">
      <c r="A27" s="267" t="s">
        <v>761</v>
      </c>
      <c r="B27" s="266" t="s">
        <v>696</v>
      </c>
      <c r="C27" s="240" t="s">
        <v>772</v>
      </c>
      <c r="Z27" s="253">
        <v>1.794</v>
      </c>
      <c r="AA27" s="253"/>
      <c r="AB27" s="253"/>
      <c r="AC27" s="253">
        <v>1.2</v>
      </c>
      <c r="AD27" s="253"/>
      <c r="AE27" s="253"/>
      <c r="AG27" s="253">
        <v>2.4809999999999999</v>
      </c>
      <c r="AH27" s="253"/>
      <c r="AI27" s="253"/>
      <c r="AJ27" s="253">
        <v>1.2</v>
      </c>
      <c r="AK27" s="253"/>
      <c r="AL27" s="253"/>
      <c r="AM27" s="241">
        <v>2019</v>
      </c>
      <c r="AN27" s="241">
        <v>2020</v>
      </c>
    </row>
    <row r="28" spans="1:40">
      <c r="A28" s="174"/>
      <c r="B28" s="189" t="s">
        <v>658</v>
      </c>
      <c r="C28" s="229" t="s">
        <v>586</v>
      </c>
      <c r="AM28" s="229" t="s">
        <v>586</v>
      </c>
      <c r="AN28" s="229" t="s">
        <v>586</v>
      </c>
    </row>
    <row r="29" spans="1:40" ht="47.25">
      <c r="A29" s="176" t="s">
        <v>504</v>
      </c>
      <c r="B29" s="177" t="s">
        <v>681</v>
      </c>
      <c r="C29" s="229" t="s">
        <v>586</v>
      </c>
      <c r="AM29" s="229" t="s">
        <v>586</v>
      </c>
      <c r="AN29" s="229" t="s">
        <v>586</v>
      </c>
    </row>
    <row r="30" spans="1:40" ht="63">
      <c r="A30" s="176" t="s">
        <v>510</v>
      </c>
      <c r="B30" s="177" t="s">
        <v>682</v>
      </c>
      <c r="C30" s="229" t="s">
        <v>586</v>
      </c>
      <c r="AM30" s="229" t="s">
        <v>586</v>
      </c>
      <c r="AN30" s="229" t="s">
        <v>586</v>
      </c>
    </row>
    <row r="31" spans="1:40" ht="47.25">
      <c r="A31" s="176" t="s">
        <v>560</v>
      </c>
      <c r="B31" s="177" t="s">
        <v>683</v>
      </c>
      <c r="C31" s="229" t="s">
        <v>586</v>
      </c>
      <c r="AM31" s="229" t="s">
        <v>586</v>
      </c>
      <c r="AN31" s="229" t="s">
        <v>586</v>
      </c>
    </row>
    <row r="32" spans="1:40" s="245" customFormat="1" ht="63">
      <c r="A32" s="238" t="s">
        <v>755</v>
      </c>
      <c r="B32" s="264" t="s">
        <v>704</v>
      </c>
      <c r="C32" s="240" t="s">
        <v>787</v>
      </c>
      <c r="Z32" s="253">
        <v>4.0019999999999998</v>
      </c>
      <c r="AA32" s="253"/>
      <c r="AB32" s="253"/>
      <c r="AC32" s="253">
        <v>2.1</v>
      </c>
      <c r="AD32" s="253"/>
      <c r="AE32" s="253"/>
      <c r="AG32" s="253">
        <v>4.0019999999999998</v>
      </c>
      <c r="AH32" s="253"/>
      <c r="AI32" s="253"/>
      <c r="AJ32" s="253">
        <v>2.1</v>
      </c>
      <c r="AK32" s="253"/>
      <c r="AL32" s="253"/>
      <c r="AM32" s="241">
        <v>2019</v>
      </c>
      <c r="AN32" s="241">
        <v>2020</v>
      </c>
    </row>
    <row r="33" spans="1:40" s="245" customFormat="1" ht="47.25">
      <c r="A33" s="238" t="s">
        <v>756</v>
      </c>
      <c r="B33" s="268" t="s">
        <v>706</v>
      </c>
      <c r="C33" s="240" t="s">
        <v>788</v>
      </c>
      <c r="Z33" s="253">
        <v>1.702</v>
      </c>
      <c r="AA33" s="253"/>
      <c r="AB33" s="253"/>
      <c r="AC33" s="253">
        <v>0.35</v>
      </c>
      <c r="AD33" s="253"/>
      <c r="AE33" s="253"/>
      <c r="AG33" s="253">
        <v>1.702</v>
      </c>
      <c r="AH33" s="253"/>
      <c r="AI33" s="253"/>
      <c r="AJ33" s="253">
        <v>0.35</v>
      </c>
      <c r="AK33" s="253"/>
      <c r="AL33" s="253"/>
      <c r="AM33" s="241">
        <v>2019</v>
      </c>
      <c r="AN33" s="241">
        <v>2020</v>
      </c>
    </row>
    <row r="34" spans="1:40">
      <c r="A34" s="174"/>
      <c r="B34" s="175" t="s">
        <v>666</v>
      </c>
      <c r="C34" s="229" t="s">
        <v>586</v>
      </c>
      <c r="AM34" s="229" t="s">
        <v>586</v>
      </c>
      <c r="AN34" s="229" t="s">
        <v>586</v>
      </c>
    </row>
    <row r="35" spans="1:40" ht="47.25">
      <c r="A35" s="176" t="s">
        <v>504</v>
      </c>
      <c r="B35" s="177" t="s">
        <v>681</v>
      </c>
      <c r="C35" s="229" t="s">
        <v>586</v>
      </c>
      <c r="AM35" s="229" t="s">
        <v>586</v>
      </c>
      <c r="AN35" s="229" t="s">
        <v>586</v>
      </c>
    </row>
    <row r="36" spans="1:40" ht="78.75">
      <c r="A36" s="176" t="s">
        <v>509</v>
      </c>
      <c r="B36" s="177" t="s">
        <v>686</v>
      </c>
      <c r="C36" s="229" t="s">
        <v>586</v>
      </c>
      <c r="AM36" s="229" t="s">
        <v>586</v>
      </c>
      <c r="AN36" s="229" t="s">
        <v>586</v>
      </c>
    </row>
    <row r="37" spans="1:40" ht="78.75">
      <c r="A37" s="176" t="s">
        <v>557</v>
      </c>
      <c r="B37" s="177" t="s">
        <v>687</v>
      </c>
      <c r="C37" s="229" t="s">
        <v>586</v>
      </c>
      <c r="AM37" s="229" t="s">
        <v>586</v>
      </c>
      <c r="AN37" s="229" t="s">
        <v>586</v>
      </c>
    </row>
    <row r="38" spans="1:40" s="245" customFormat="1" ht="110.25">
      <c r="A38" s="238" t="s">
        <v>778</v>
      </c>
      <c r="B38" s="264" t="s">
        <v>724</v>
      </c>
      <c r="C38" s="240" t="s">
        <v>792</v>
      </c>
      <c r="Z38" s="253">
        <v>14</v>
      </c>
      <c r="AA38" s="253"/>
      <c r="AB38" s="253"/>
      <c r="AC38" s="253"/>
      <c r="AD38" s="253"/>
      <c r="AE38" s="253">
        <v>16</v>
      </c>
      <c r="AG38" s="253">
        <v>14</v>
      </c>
      <c r="AH38" s="253"/>
      <c r="AI38" s="253"/>
      <c r="AJ38" s="253"/>
      <c r="AK38" s="253"/>
      <c r="AL38" s="253">
        <v>16</v>
      </c>
      <c r="AM38" s="241">
        <v>2018</v>
      </c>
      <c r="AN38" s="241">
        <v>2020</v>
      </c>
    </row>
    <row r="39" spans="1:40" s="245" customFormat="1" ht="94.5">
      <c r="A39" s="238" t="s">
        <v>797</v>
      </c>
      <c r="B39" s="264" t="s">
        <v>725</v>
      </c>
      <c r="C39" s="240" t="s">
        <v>793</v>
      </c>
      <c r="Z39" s="253">
        <v>8</v>
      </c>
      <c r="AA39" s="253"/>
      <c r="AB39" s="253"/>
      <c r="AC39" s="253"/>
      <c r="AD39" s="253"/>
      <c r="AE39" s="253">
        <v>5</v>
      </c>
      <c r="AG39" s="253">
        <v>8</v>
      </c>
      <c r="AH39" s="253"/>
      <c r="AI39" s="253"/>
      <c r="AJ39" s="253"/>
      <c r="AK39" s="253"/>
      <c r="AL39" s="253">
        <v>5</v>
      </c>
      <c r="AM39" s="241">
        <v>2020</v>
      </c>
    </row>
    <row r="40" spans="1:40" s="245" customFormat="1" ht="94.5">
      <c r="A40" s="238" t="s">
        <v>799</v>
      </c>
      <c r="B40" s="264" t="s">
        <v>737</v>
      </c>
      <c r="C40" s="240" t="s">
        <v>795</v>
      </c>
      <c r="Z40" s="253">
        <v>6</v>
      </c>
      <c r="AA40" s="253"/>
      <c r="AB40" s="253"/>
      <c r="AC40" s="253"/>
      <c r="AD40" s="253"/>
      <c r="AE40" s="253">
        <v>6</v>
      </c>
      <c r="AG40" s="253">
        <v>6</v>
      </c>
      <c r="AH40" s="253"/>
      <c r="AI40" s="253"/>
      <c r="AJ40" s="253"/>
      <c r="AK40" s="253"/>
      <c r="AL40" s="253">
        <v>6</v>
      </c>
      <c r="AM40" s="241">
        <v>2018</v>
      </c>
      <c r="AN40" s="241">
        <v>2020</v>
      </c>
    </row>
    <row r="41" spans="1:40" s="245" customFormat="1" ht="94.5">
      <c r="A41" s="238" t="s">
        <v>800</v>
      </c>
      <c r="B41" s="264" t="s">
        <v>721</v>
      </c>
      <c r="C41" s="240" t="s">
        <v>796</v>
      </c>
      <c r="Z41" s="253">
        <v>4</v>
      </c>
      <c r="AA41" s="253"/>
      <c r="AB41" s="253"/>
      <c r="AC41" s="253"/>
      <c r="AD41" s="253"/>
      <c r="AE41" s="253">
        <v>4</v>
      </c>
      <c r="AG41" s="253">
        <v>4</v>
      </c>
      <c r="AH41" s="253"/>
      <c r="AI41" s="253"/>
      <c r="AJ41" s="253"/>
      <c r="AK41" s="253"/>
      <c r="AL41" s="253">
        <v>4</v>
      </c>
      <c r="AM41" s="241">
        <v>2018</v>
      </c>
      <c r="AN41" s="241">
        <v>2020</v>
      </c>
    </row>
    <row r="42" spans="1:40" ht="63">
      <c r="A42" s="176" t="s">
        <v>510</v>
      </c>
      <c r="B42" s="177" t="s">
        <v>682</v>
      </c>
      <c r="C42" s="229" t="s">
        <v>586</v>
      </c>
      <c r="AM42" s="229" t="s">
        <v>586</v>
      </c>
      <c r="AN42" s="229" t="s">
        <v>586</v>
      </c>
    </row>
    <row r="43" spans="1:40" ht="47.25">
      <c r="A43" s="176" t="s">
        <v>560</v>
      </c>
      <c r="B43" s="177" t="s">
        <v>683</v>
      </c>
      <c r="C43" s="229" t="s">
        <v>586</v>
      </c>
      <c r="AM43" s="229" t="s">
        <v>586</v>
      </c>
      <c r="AN43" s="229" t="s">
        <v>586</v>
      </c>
    </row>
    <row r="44" spans="1:40" s="245" customFormat="1" ht="47.25">
      <c r="A44" s="238" t="s">
        <v>758</v>
      </c>
      <c r="B44" s="264" t="s">
        <v>715</v>
      </c>
      <c r="C44" s="240" t="s">
        <v>806</v>
      </c>
      <c r="Z44" s="253">
        <v>2.714</v>
      </c>
      <c r="AA44" s="253"/>
      <c r="AB44" s="253"/>
      <c r="AC44" s="253">
        <v>1.45</v>
      </c>
      <c r="AD44" s="253"/>
      <c r="AE44" s="253"/>
      <c r="AG44" s="253">
        <v>2.714</v>
      </c>
      <c r="AH44" s="253"/>
      <c r="AI44" s="253"/>
      <c r="AJ44" s="253">
        <v>1.45</v>
      </c>
      <c r="AK44" s="253"/>
      <c r="AL44" s="253"/>
      <c r="AM44" s="241">
        <v>2019</v>
      </c>
      <c r="AN44" s="241">
        <v>2020</v>
      </c>
    </row>
    <row r="45" spans="1:40" s="245" customFormat="1" ht="47.25">
      <c r="A45" s="238" t="s">
        <v>759</v>
      </c>
      <c r="B45" s="264" t="s">
        <v>716</v>
      </c>
      <c r="C45" s="240" t="s">
        <v>807</v>
      </c>
      <c r="Z45" s="253">
        <v>2.3919999999999999</v>
      </c>
      <c r="AA45" s="253"/>
      <c r="AB45" s="253"/>
      <c r="AC45" s="253">
        <v>1.1000000000000001</v>
      </c>
      <c r="AD45" s="253"/>
      <c r="AE45" s="253"/>
      <c r="AG45" s="253">
        <v>2.3919999999999999</v>
      </c>
      <c r="AH45" s="253"/>
      <c r="AI45" s="253"/>
      <c r="AJ45" s="253">
        <v>1.1000000000000001</v>
      </c>
      <c r="AK45" s="253"/>
      <c r="AL45" s="253"/>
      <c r="AM45" s="241">
        <v>2019</v>
      </c>
      <c r="AN45" s="241">
        <v>2020</v>
      </c>
    </row>
    <row r="46" spans="1:40" s="245" customFormat="1" ht="47.25">
      <c r="A46" s="238" t="s">
        <v>760</v>
      </c>
      <c r="B46" s="264" t="s">
        <v>717</v>
      </c>
      <c r="C46" s="240" t="s">
        <v>808</v>
      </c>
      <c r="Z46" s="253">
        <v>12.668399999999998</v>
      </c>
      <c r="AA46" s="253"/>
      <c r="AB46" s="253"/>
      <c r="AC46" s="253">
        <v>5.52</v>
      </c>
      <c r="AD46" s="253"/>
      <c r="AE46" s="253"/>
      <c r="AG46" s="253">
        <v>12.668399999999998</v>
      </c>
      <c r="AH46" s="253"/>
      <c r="AI46" s="253"/>
      <c r="AJ46" s="253">
        <v>5.52</v>
      </c>
      <c r="AK46" s="253"/>
      <c r="AL46" s="253"/>
      <c r="AM46" s="241">
        <v>2019</v>
      </c>
      <c r="AN46" s="241">
        <v>2020</v>
      </c>
    </row>
    <row r="47" spans="1:40" s="245" customFormat="1" ht="47.25">
      <c r="A47" s="238" t="s">
        <v>762</v>
      </c>
      <c r="B47" s="264" t="s">
        <v>719</v>
      </c>
      <c r="C47" s="240" t="s">
        <v>810</v>
      </c>
      <c r="Z47" s="253">
        <v>10.930999999999999</v>
      </c>
      <c r="AA47" s="253"/>
      <c r="AB47" s="253"/>
      <c r="AC47" s="253">
        <v>4.7560000000000002</v>
      </c>
      <c r="AD47" s="253"/>
      <c r="AE47" s="253"/>
      <c r="AG47" s="253">
        <v>10.930999999999999</v>
      </c>
      <c r="AH47" s="253"/>
      <c r="AI47" s="253"/>
      <c r="AJ47" s="253">
        <v>4.7560000000000002</v>
      </c>
      <c r="AK47" s="253"/>
      <c r="AL47" s="253"/>
      <c r="AM47" s="241">
        <v>2019</v>
      </c>
      <c r="AN47" s="241">
        <v>2020</v>
      </c>
    </row>
  </sheetData>
  <mergeCells count="22">
    <mergeCell ref="Y16:AE16"/>
    <mergeCell ref="AF16:AL16"/>
    <mergeCell ref="E17:J17"/>
    <mergeCell ref="L17:Q17"/>
    <mergeCell ref="S17:X17"/>
    <mergeCell ref="Z17:AE17"/>
    <mergeCell ref="AG17:AL17"/>
    <mergeCell ref="A4:AL4"/>
    <mergeCell ref="A5:AL5"/>
    <mergeCell ref="A7:AL7"/>
    <mergeCell ref="A8:AL8"/>
    <mergeCell ref="A10:AL10"/>
    <mergeCell ref="A12:AL12"/>
    <mergeCell ref="A13:AL13"/>
    <mergeCell ref="A14:AL14"/>
    <mergeCell ref="A15:A18"/>
    <mergeCell ref="B15:B18"/>
    <mergeCell ref="C15:C18"/>
    <mergeCell ref="D15:AL15"/>
    <mergeCell ref="D16:J16"/>
    <mergeCell ref="K16:Q16"/>
    <mergeCell ref="R16:X1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25</vt:i4>
      </vt:variant>
      <vt:variant>
        <vt:lpstr>Именованные диапазоны</vt:lpstr>
      </vt:variant>
      <vt:variant>
        <vt:i4>22</vt:i4>
      </vt:variant>
    </vt:vector>
  </HeadingPairs>
  <TitlesOfParts>
    <vt:vector size="47" baseType="lpstr">
      <vt:lpstr>1.2018</vt:lpstr>
      <vt:lpstr>1.2019</vt:lpstr>
      <vt:lpstr>1.2020</vt:lpstr>
      <vt:lpstr>2</vt:lpstr>
      <vt:lpstr>3</vt:lpstr>
      <vt:lpstr>4</vt:lpstr>
      <vt:lpstr>5.18</vt:lpstr>
      <vt:lpstr>5.19</vt:lpstr>
      <vt:lpstr>5.20</vt:lpstr>
      <vt:lpstr>6</vt:lpstr>
      <vt:lpstr>7</vt:lpstr>
      <vt:lpstr>8</vt:lpstr>
      <vt:lpstr>9</vt:lpstr>
      <vt:lpstr>10</vt:lpstr>
      <vt:lpstr>11.1</vt:lpstr>
      <vt:lpstr>11.2</vt:lpstr>
      <vt:lpstr>11.3</vt:lpstr>
      <vt:lpstr>12</vt:lpstr>
      <vt:lpstr>13</vt:lpstr>
      <vt:lpstr>14</vt:lpstr>
      <vt:lpstr>15</vt:lpstr>
      <vt:lpstr>16</vt:lpstr>
      <vt:lpstr>17</vt:lpstr>
      <vt:lpstr>18</vt:lpstr>
      <vt:lpstr>19</vt:lpstr>
      <vt:lpstr>'1.2018'!Заголовки_для_печати</vt:lpstr>
      <vt:lpstr>'11.2'!Заголовки_для_печати</vt:lpstr>
      <vt:lpstr>'11.3'!Заголовки_для_печати</vt:lpstr>
      <vt:lpstr>'1.2018'!Область_печати</vt:lpstr>
      <vt:lpstr>'10'!Область_печати</vt:lpstr>
      <vt:lpstr>'11.1'!Область_печати</vt:lpstr>
      <vt:lpstr>'11.2'!Область_печати</vt:lpstr>
      <vt:lpstr>'11.3'!Область_печати</vt:lpstr>
      <vt:lpstr>'12'!Область_печати</vt:lpstr>
      <vt:lpstr>'13'!Область_печати</vt:lpstr>
      <vt:lpstr>'14'!Область_печати</vt:lpstr>
      <vt:lpstr>'15'!Область_печати</vt:lpstr>
      <vt:lpstr>'16'!Область_печати</vt:lpstr>
      <vt:lpstr>'17'!Область_печати</vt:lpstr>
      <vt:lpstr>'18'!Область_печати</vt:lpstr>
      <vt:lpstr>'2'!Область_печати</vt:lpstr>
      <vt:lpstr>'4'!Область_печати</vt:lpstr>
      <vt:lpstr>'5.18'!Область_печати</vt:lpstr>
      <vt:lpstr>'6'!Область_печати</vt:lpstr>
      <vt:lpstr>'7'!Область_печати</vt:lpstr>
      <vt:lpstr>'8'!Область_печати</vt:lpstr>
      <vt:lpstr>'9'!Область_печати</vt:lpstr>
    </vt:vector>
  </TitlesOfParts>
  <Company>Datanium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Kudryashov_YM</dc:creator>
  <cp:lastModifiedBy>DoroninaOA</cp:lastModifiedBy>
  <cp:lastPrinted>2017-04-03T14:01:32Z</cp:lastPrinted>
  <dcterms:created xsi:type="dcterms:W3CDTF">2009-07-27T10:10:26Z</dcterms:created>
  <dcterms:modified xsi:type="dcterms:W3CDTF">2023-03-31T05:45:44Z</dcterms:modified>
</cp:coreProperties>
</file>