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285" yWindow="2940" windowWidth="14805" windowHeight="7710"/>
  </bookViews>
  <sheets>
    <sheet name="УНЦ" sheetId="4" r:id="rId1"/>
    <sheet name="Лист1" sheetId="5" r:id="rId2"/>
  </sheets>
  <definedNames>
    <definedName name="_xlnm.Print_Area" localSheetId="0">УНЦ!$A$1:$C$39</definedName>
  </definedNames>
  <calcPr calcId="125725"/>
</workbook>
</file>

<file path=xl/calcChain.xml><?xml version="1.0" encoding="utf-8"?>
<calcChain xmlns="http://schemas.openxmlformats.org/spreadsheetml/2006/main">
  <c r="C34" i="4"/>
  <c r="C30"/>
  <c r="C29"/>
  <c r="C24"/>
  <c r="C26"/>
  <c r="C25"/>
  <c r="C23"/>
  <c r="C27" s="1"/>
  <c r="C33"/>
  <c r="C35" l="1"/>
  <c r="C36" s="1"/>
  <c r="C7" s="1"/>
</calcChain>
</file>

<file path=xl/sharedStrings.xml><?xml version="1.0" encoding="utf-8"?>
<sst xmlns="http://schemas.openxmlformats.org/spreadsheetml/2006/main" count="65" uniqueCount="64">
  <si>
    <t>ВСЕГО</t>
  </si>
  <si>
    <t>№ п/п</t>
  </si>
  <si>
    <t>Наименование</t>
  </si>
  <si>
    <t xml:space="preserve">Технические показатели </t>
  </si>
  <si>
    <t>1.1.</t>
  </si>
  <si>
    <t>1.2.</t>
  </si>
  <si>
    <t>1.3.</t>
  </si>
  <si>
    <t>Материал опор</t>
  </si>
  <si>
    <t xml:space="preserve">Характеристика и технико-экономические показатели </t>
  </si>
  <si>
    <t>2.1.</t>
  </si>
  <si>
    <t>Местоположение воздушной линии</t>
  </si>
  <si>
    <t>2.2.</t>
  </si>
  <si>
    <t xml:space="preserve">Рельеф местности </t>
  </si>
  <si>
    <t>тыс. руб.</t>
  </si>
  <si>
    <t>2.3.</t>
  </si>
  <si>
    <t>Протяженность  линии , км</t>
  </si>
  <si>
    <t>равнина</t>
  </si>
  <si>
    <t>Основание: Приказ Минэнерго РФ от 17.01.2019 г. №10</t>
  </si>
  <si>
    <t>ж/б</t>
  </si>
  <si>
    <t>Всего в ценах на 01.01.2018 г</t>
  </si>
  <si>
    <t>Укрупненный расчет стоимости строительства</t>
  </si>
  <si>
    <t>Количество цепей, шт</t>
  </si>
  <si>
    <t>Период реализации</t>
  </si>
  <si>
    <t>Марка провода</t>
  </si>
  <si>
    <t>СИП-2</t>
  </si>
  <si>
    <t>Сечение провода</t>
  </si>
  <si>
    <t>1.4.</t>
  </si>
  <si>
    <t>1.5.</t>
  </si>
  <si>
    <t>Расчет затрат на реализацию объекта</t>
  </si>
  <si>
    <t>Коэффициент перехода от базового УНЦ к УНЦ субъекта РФ</t>
  </si>
  <si>
    <t>Территориальный УНЦ  опор (базовая расценка УНЦ №Л3-01-1)</t>
  </si>
  <si>
    <t>3.1.1.</t>
  </si>
  <si>
    <t>3.2.</t>
  </si>
  <si>
    <t>3.2.1.</t>
  </si>
  <si>
    <t xml:space="preserve">Затраты на проектно-изыскательские работы </t>
  </si>
  <si>
    <t>Затраты на строительные работы и материалы</t>
  </si>
  <si>
    <t>3.2.2.</t>
  </si>
  <si>
    <t>Итого по п. 3.2:</t>
  </si>
  <si>
    <t>3.3.</t>
  </si>
  <si>
    <t xml:space="preserve">3.1. </t>
  </si>
  <si>
    <t>3.2.3.</t>
  </si>
  <si>
    <t>3.2.4.</t>
  </si>
  <si>
    <t>3.4.</t>
  </si>
  <si>
    <t>Территориальный УНЦ арматуры и устройств крепления провода СИП (расценка Л11-01)</t>
  </si>
  <si>
    <t>Объем финансовых потребностей на техническое перевооружение ВЛ-0,4 кВ, без НДС:</t>
  </si>
  <si>
    <t>Территориальный УНЦ устройств защиты от перенапряжений ВЛ 0,4 кВ( расценка Л11-02)</t>
  </si>
  <si>
    <t>Затраты на проектно-изыскательские работы (расценка №П6-06)</t>
  </si>
  <si>
    <t>3.6.</t>
  </si>
  <si>
    <t>Объем финансовых потребностей на реализацию объекта, с НДС:</t>
  </si>
  <si>
    <t>3х70+1х95</t>
  </si>
  <si>
    <t>Итого по п. 3.4:</t>
  </si>
  <si>
    <t>для таблицы Л3, Л7, Л11 (номер Ц2-70-35)</t>
  </si>
  <si>
    <t>Территориальный УНЦ провода СИП (базовая расценка УНЦ №Л7-25-2)</t>
  </si>
  <si>
    <t>Техническое перевооружение воздушной линии 0,4 кВ   от КТПНС-93 ст. Томск-Северный</t>
  </si>
  <si>
    <t>Томская область, г. Томск</t>
  </si>
  <si>
    <t>2021-2022</t>
  </si>
  <si>
    <t>Объем финансовых потребностей на техническое перевооружение ячейки трансформатора</t>
  </si>
  <si>
    <t>3.3.1.</t>
  </si>
  <si>
    <t>Территориальный УНЦ ячейки трансформатора 10 кВ(базовая расценка УНЦ № Т5-19-4)</t>
  </si>
  <si>
    <t>3.1.2.</t>
  </si>
  <si>
    <t>для таблицы Т5 (номер Ц1-72-5)</t>
  </si>
  <si>
    <t>Итого по п. 3.3:</t>
  </si>
  <si>
    <t>3.5.</t>
  </si>
  <si>
    <t>3.5.1.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</si>
</sst>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 vertical="top"/>
    </xf>
    <xf numFmtId="2" fontId="7" fillId="0" borderId="2" xfId="2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7" fillId="0" borderId="2" xfId="2" applyFont="1" applyBorder="1" applyAlignment="1">
      <alignment horizontal="right" wrapText="1"/>
    </xf>
    <xf numFmtId="0" fontId="7" fillId="0" borderId="2" xfId="2" applyFont="1" applyBorder="1" applyAlignment="1">
      <alignment wrapText="1"/>
    </xf>
    <xf numFmtId="0" fontId="6" fillId="0" borderId="2" xfId="2" applyFont="1" applyBorder="1" applyAlignment="1">
      <alignment horizontal="right" wrapText="1"/>
    </xf>
    <xf numFmtId="0" fontId="6" fillId="0" borderId="2" xfId="2" applyFont="1" applyBorder="1" applyAlignment="1">
      <alignment wrapText="1"/>
    </xf>
    <xf numFmtId="0" fontId="6" fillId="0" borderId="2" xfId="2" applyFont="1" applyBorder="1" applyAlignment="1">
      <alignment horizontal="center" vertical="center" wrapText="1"/>
    </xf>
    <xf numFmtId="0" fontId="7" fillId="0" borderId="0" xfId="0" applyFont="1"/>
    <xf numFmtId="0" fontId="6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right" wrapText="1"/>
    </xf>
    <xf numFmtId="0" fontId="7" fillId="0" borderId="3" xfId="2" applyFont="1" applyBorder="1" applyAlignment="1">
      <alignment horizontal="left" wrapText="1"/>
    </xf>
    <xf numFmtId="0" fontId="6" fillId="0" borderId="0" xfId="0" applyFont="1"/>
    <xf numFmtId="0" fontId="6" fillId="0" borderId="0" xfId="0" applyFont="1"/>
    <xf numFmtId="0" fontId="12" fillId="0" borderId="0" xfId="0" applyFont="1"/>
    <xf numFmtId="164" fontId="13" fillId="0" borderId="0" xfId="1" applyFont="1" applyBorder="1" applyAlignment="1">
      <alignment vertical="top" wrapText="1"/>
    </xf>
    <xf numFmtId="164" fontId="13" fillId="0" borderId="0" xfId="1" applyFont="1" applyBorder="1" applyAlignment="1">
      <alignment horizontal="center" vertical="top" wrapText="1"/>
    </xf>
    <xf numFmtId="164" fontId="14" fillId="0" borderId="2" xfId="1" applyFont="1" applyBorder="1" applyAlignment="1">
      <alignment vertical="top" wrapText="1"/>
    </xf>
    <xf numFmtId="164" fontId="14" fillId="0" borderId="2" xfId="1" applyFont="1" applyBorder="1" applyAlignment="1">
      <alignment horizontal="right" vertical="top" wrapText="1"/>
    </xf>
    <xf numFmtId="0" fontId="7" fillId="0" borderId="2" xfId="3" applyFont="1" applyBorder="1"/>
    <xf numFmtId="164" fontId="9" fillId="0" borderId="2" xfId="1" applyFont="1" applyFill="1" applyBorder="1" applyAlignment="1">
      <alignment horizontal="center" vertical="center" wrapText="1"/>
    </xf>
    <xf numFmtId="0" fontId="6" fillId="0" borderId="2" xfId="3" applyFont="1" applyBorder="1"/>
    <xf numFmtId="0" fontId="6" fillId="2" borderId="2" xfId="2" applyFont="1" applyFill="1" applyBorder="1" applyAlignment="1">
      <alignment horizontal="center" vertical="center" wrapText="1"/>
    </xf>
    <xf numFmtId="0" fontId="15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164" fontId="16" fillId="0" borderId="2" xfId="1" applyFont="1" applyBorder="1" applyAlignment="1">
      <alignment vertical="top" wrapText="1"/>
    </xf>
    <xf numFmtId="165" fontId="6" fillId="0" borderId="2" xfId="4" applyNumberFormat="1" applyFont="1" applyBorder="1" applyAlignment="1">
      <alignment horizontal="right" wrapText="1"/>
    </xf>
    <xf numFmtId="164" fontId="16" fillId="0" borderId="2" xfId="1" applyFont="1" applyBorder="1" applyAlignment="1">
      <alignment horizontal="right" vertical="top" wrapText="1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right" vertical="center" wrapText="1"/>
    </xf>
    <xf numFmtId="0" fontId="6" fillId="0" borderId="2" xfId="2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17" fillId="0" borderId="3" xfId="2" applyFont="1" applyBorder="1" applyAlignment="1">
      <alignment horizontal="right" wrapText="1"/>
    </xf>
    <xf numFmtId="0" fontId="17" fillId="0" borderId="3" xfId="2" applyFont="1" applyBorder="1" applyAlignment="1">
      <alignment horizontal="left" wrapText="1"/>
    </xf>
    <xf numFmtId="0" fontId="5" fillId="0" borderId="0" xfId="2" applyFont="1" applyAlignment="1">
      <alignment horizontal="center" wrapText="1"/>
    </xf>
    <xf numFmtId="0" fontId="10" fillId="0" borderId="1" xfId="2" applyFont="1" applyBorder="1" applyAlignment="1">
      <alignment horizontal="right" wrapText="1"/>
    </xf>
    <xf numFmtId="0" fontId="7" fillId="0" borderId="2" xfId="2" applyFont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left" vertical="center" wrapText="1"/>
    </xf>
    <xf numFmtId="49" fontId="8" fillId="0" borderId="5" xfId="3" applyNumberFormat="1" applyFont="1" applyFill="1" applyBorder="1" applyAlignment="1">
      <alignment horizontal="left" vertical="center" wrapText="1"/>
    </xf>
    <xf numFmtId="0" fontId="11" fillId="0" borderId="0" xfId="5" applyFont="1" applyBorder="1" applyAlignment="1">
      <alignment horizontal="center" vertical="center" wrapText="1"/>
    </xf>
  </cellXfs>
  <cellStyles count="11">
    <cellStyle name="Обычный" xfId="0" builtinId="0"/>
    <cellStyle name="Обычный 3 2 2" xfId="2"/>
    <cellStyle name="Обычный 3 2 2 2" xfId="5"/>
    <cellStyle name="Обычный 3 2 2 2 2" xfId="9"/>
    <cellStyle name="Обычный 3 2 2 3" xfId="7"/>
    <cellStyle name="Обычный 4" xfId="3"/>
    <cellStyle name="Финансовый" xfId="1" builtinId="3"/>
    <cellStyle name="Финансовый 3 2 2" xfId="4"/>
    <cellStyle name="Финансовый 3 2 2 2" xfId="6"/>
    <cellStyle name="Финансовый 3 2 2 2 2" xfId="10"/>
    <cellStyle name="Финансовый 3 2 2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36"/>
  <sheetViews>
    <sheetView tabSelected="1" view="pageBreakPreview" zoomScale="85" zoomScaleNormal="60" zoomScaleSheetLayoutView="85" workbookViewId="0">
      <selection activeCell="J32" sqref="J32"/>
    </sheetView>
  </sheetViews>
  <sheetFormatPr defaultColWidth="8.85546875" defaultRowHeight="15.75"/>
  <cols>
    <col min="1" max="1" width="7.140625" style="1" customWidth="1"/>
    <col min="2" max="2" width="71.85546875" style="1" customWidth="1"/>
    <col min="3" max="3" width="38.85546875" style="1" customWidth="1"/>
    <col min="4" max="4" width="11.42578125" style="1" customWidth="1"/>
    <col min="5" max="16384" width="8.85546875" style="1"/>
  </cols>
  <sheetData>
    <row r="1" spans="1:3" s="15" customFormat="1">
      <c r="B1" s="16"/>
    </row>
    <row r="2" spans="1:3" ht="18.75">
      <c r="A2" s="37" t="s">
        <v>20</v>
      </c>
      <c r="B2" s="37"/>
      <c r="C2" s="37"/>
    </row>
    <row r="3" spans="1:3" ht="36.75" customHeight="1">
      <c r="A3" s="42" t="s">
        <v>17</v>
      </c>
      <c r="B3" s="42"/>
      <c r="C3" s="42"/>
    </row>
    <row r="4" spans="1:3" ht="18.75">
      <c r="A4" s="38" t="s">
        <v>13</v>
      </c>
      <c r="B4" s="38"/>
      <c r="C4" s="38"/>
    </row>
    <row r="5" spans="1:3" s="2" customFormat="1" ht="15.6" customHeight="1">
      <c r="A5" s="39" t="s">
        <v>1</v>
      </c>
      <c r="B5" s="39" t="s">
        <v>2</v>
      </c>
      <c r="C5" s="40" t="s">
        <v>53</v>
      </c>
    </row>
    <row r="6" spans="1:3" s="2" customFormat="1" ht="80.25" customHeight="1">
      <c r="A6" s="39"/>
      <c r="B6" s="39"/>
      <c r="C6" s="41"/>
    </row>
    <row r="7" spans="1:3" s="4" customFormat="1">
      <c r="A7" s="3"/>
      <c r="B7" s="3" t="s">
        <v>0</v>
      </c>
      <c r="C7" s="22">
        <f>C36</f>
        <v>4181.3371200000001</v>
      </c>
    </row>
    <row r="8" spans="1:3">
      <c r="A8" s="5">
        <v>1</v>
      </c>
      <c r="B8" s="6" t="s">
        <v>3</v>
      </c>
      <c r="C8" s="6"/>
    </row>
    <row r="9" spans="1:3">
      <c r="A9" s="7" t="s">
        <v>4</v>
      </c>
      <c r="B9" s="8" t="s">
        <v>21</v>
      </c>
      <c r="C9" s="9">
        <v>1</v>
      </c>
    </row>
    <row r="10" spans="1:3">
      <c r="A10" s="7" t="s">
        <v>5</v>
      </c>
      <c r="B10" s="8" t="s">
        <v>23</v>
      </c>
      <c r="C10" s="9" t="s">
        <v>24</v>
      </c>
    </row>
    <row r="11" spans="1:3" s="15" customFormat="1">
      <c r="A11" s="7" t="s">
        <v>6</v>
      </c>
      <c r="B11" s="8" t="s">
        <v>25</v>
      </c>
      <c r="C11" s="24" t="s">
        <v>49</v>
      </c>
    </row>
    <row r="12" spans="1:3" s="15" customFormat="1">
      <c r="A12" s="7" t="s">
        <v>26</v>
      </c>
      <c r="B12" s="8" t="s">
        <v>15</v>
      </c>
      <c r="C12" s="9">
        <v>1.24</v>
      </c>
    </row>
    <row r="13" spans="1:3">
      <c r="A13" s="7" t="s">
        <v>27</v>
      </c>
      <c r="B13" s="8" t="s">
        <v>7</v>
      </c>
      <c r="C13" s="9" t="s">
        <v>18</v>
      </c>
    </row>
    <row r="14" spans="1:3">
      <c r="A14" s="5">
        <v>2</v>
      </c>
      <c r="B14" s="6" t="s">
        <v>8</v>
      </c>
      <c r="C14" s="6"/>
    </row>
    <row r="15" spans="1:3" ht="37.5" customHeight="1">
      <c r="A15" s="7" t="s">
        <v>9</v>
      </c>
      <c r="B15" s="8" t="s">
        <v>10</v>
      </c>
      <c r="C15" s="9" t="s">
        <v>54</v>
      </c>
    </row>
    <row r="16" spans="1:3" s="14" customFormat="1" ht="16.5" customHeight="1">
      <c r="A16" s="7" t="s">
        <v>11</v>
      </c>
      <c r="B16" s="8" t="s">
        <v>22</v>
      </c>
      <c r="C16" s="9" t="s">
        <v>55</v>
      </c>
    </row>
    <row r="17" spans="1:3" ht="22.5" customHeight="1">
      <c r="A17" s="7" t="s">
        <v>14</v>
      </c>
      <c r="B17" s="8" t="s">
        <v>12</v>
      </c>
      <c r="C17" s="9" t="s">
        <v>16</v>
      </c>
    </row>
    <row r="18" spans="1:3" s="10" customFormat="1" ht="18.75" customHeight="1">
      <c r="A18" s="31">
        <v>3</v>
      </c>
      <c r="B18" s="30" t="s">
        <v>28</v>
      </c>
      <c r="C18" s="21"/>
    </row>
    <row r="19" spans="1:3" s="10" customFormat="1" ht="18.75" customHeight="1">
      <c r="A19" s="31" t="s">
        <v>39</v>
      </c>
      <c r="B19" s="13" t="s">
        <v>29</v>
      </c>
      <c r="C19" s="21"/>
    </row>
    <row r="20" spans="1:3" s="10" customFormat="1" ht="18.75" customHeight="1">
      <c r="A20" s="32" t="s">
        <v>31</v>
      </c>
      <c r="B20" s="11" t="s">
        <v>51</v>
      </c>
      <c r="C20" s="23">
        <v>1.04</v>
      </c>
    </row>
    <row r="21" spans="1:3" s="10" customFormat="1" ht="18.75" customHeight="1">
      <c r="A21" s="32" t="s">
        <v>59</v>
      </c>
      <c r="B21" s="11" t="s">
        <v>60</v>
      </c>
      <c r="C21" s="23">
        <v>1.03</v>
      </c>
    </row>
    <row r="22" spans="1:3" s="10" customFormat="1" ht="31.5">
      <c r="A22" s="31" t="s">
        <v>32</v>
      </c>
      <c r="B22" s="13" t="s">
        <v>44</v>
      </c>
      <c r="C22" s="21"/>
    </row>
    <row r="23" spans="1:3" s="10" customFormat="1">
      <c r="A23" s="32" t="s">
        <v>33</v>
      </c>
      <c r="B23" s="11" t="s">
        <v>30</v>
      </c>
      <c r="C23" s="23">
        <f>517*C20*C12</f>
        <v>666.72320000000002</v>
      </c>
    </row>
    <row r="24" spans="1:3" s="10" customFormat="1" ht="31.5">
      <c r="A24" s="32" t="s">
        <v>36</v>
      </c>
      <c r="B24" s="25" t="s">
        <v>52</v>
      </c>
      <c r="C24" s="23">
        <f>309*C20*C12</f>
        <v>398.4864</v>
      </c>
    </row>
    <row r="25" spans="1:3" s="10" customFormat="1" ht="31.5">
      <c r="A25" s="32" t="s">
        <v>40</v>
      </c>
      <c r="B25" s="25" t="s">
        <v>43</v>
      </c>
      <c r="C25" s="23">
        <f>2.2*C20*C12/0.04</f>
        <v>70.927999999999997</v>
      </c>
    </row>
    <row r="26" spans="1:3" s="10" customFormat="1" ht="31.5">
      <c r="A26" s="32" t="s">
        <v>41</v>
      </c>
      <c r="B26" s="25" t="s">
        <v>45</v>
      </c>
      <c r="C26" s="23">
        <f>2.5*C20*C12/0.2</f>
        <v>16.12</v>
      </c>
    </row>
    <row r="27" spans="1:3" s="10" customFormat="1">
      <c r="A27" s="32"/>
      <c r="B27" s="35" t="s">
        <v>37</v>
      </c>
      <c r="C27" s="23">
        <f>SUM(C23:C26)</f>
        <v>1152.2575999999999</v>
      </c>
    </row>
    <row r="28" spans="1:3" s="10" customFormat="1" ht="31.5">
      <c r="A28" s="31" t="s">
        <v>38</v>
      </c>
      <c r="B28" s="36" t="s">
        <v>56</v>
      </c>
      <c r="C28" s="23"/>
    </row>
    <row r="29" spans="1:3" s="10" customFormat="1" ht="31.5">
      <c r="A29" s="32" t="s">
        <v>57</v>
      </c>
      <c r="B29" s="25" t="s">
        <v>58</v>
      </c>
      <c r="C29" s="23">
        <f>1973*C21</f>
        <v>2032.19</v>
      </c>
    </row>
    <row r="30" spans="1:3" s="10" customFormat="1">
      <c r="A30" s="32"/>
      <c r="B30" s="35" t="s">
        <v>61</v>
      </c>
      <c r="C30" s="23">
        <f>SUM(C29)</f>
        <v>2032.19</v>
      </c>
    </row>
    <row r="31" spans="1:3" s="10" customFormat="1" ht="18.75" customHeight="1">
      <c r="A31" s="31" t="s">
        <v>42</v>
      </c>
      <c r="B31" s="13" t="s">
        <v>46</v>
      </c>
      <c r="C31" s="23">
        <v>300</v>
      </c>
    </row>
    <row r="32" spans="1:3">
      <c r="A32" s="5" t="s">
        <v>62</v>
      </c>
      <c r="B32" s="26" t="s">
        <v>48</v>
      </c>
      <c r="C32" s="28"/>
    </row>
    <row r="33" spans="1:8">
      <c r="A33" s="33" t="s">
        <v>63</v>
      </c>
      <c r="B33" s="27" t="s">
        <v>34</v>
      </c>
      <c r="C33" s="29">
        <f>1.2*C31</f>
        <v>360</v>
      </c>
      <c r="D33" s="17"/>
      <c r="E33" s="17"/>
      <c r="F33" s="17"/>
      <c r="G33" s="17"/>
      <c r="H33" s="18"/>
    </row>
    <row r="34" spans="1:8" s="15" customFormat="1">
      <c r="A34" s="33" t="s">
        <v>36</v>
      </c>
      <c r="B34" s="27" t="s">
        <v>35</v>
      </c>
      <c r="C34" s="29">
        <f>1.2*SUM(C27,C30)</f>
        <v>3821.3371199999997</v>
      </c>
      <c r="D34" s="17"/>
      <c r="E34" s="17"/>
      <c r="F34" s="17"/>
      <c r="G34" s="17"/>
      <c r="H34" s="18"/>
    </row>
    <row r="35" spans="1:8" s="15" customFormat="1">
      <c r="A35" s="33"/>
      <c r="B35" s="12" t="s">
        <v>50</v>
      </c>
      <c r="C35" s="20">
        <f>SUM(C33:C34)</f>
        <v>4181.3371200000001</v>
      </c>
      <c r="D35" s="17"/>
      <c r="E35" s="17"/>
      <c r="F35" s="17"/>
      <c r="G35" s="17"/>
      <c r="H35" s="18"/>
    </row>
    <row r="36" spans="1:8">
      <c r="A36" s="34" t="s">
        <v>47</v>
      </c>
      <c r="B36" s="19" t="s">
        <v>19</v>
      </c>
      <c r="C36" s="20">
        <f>C35</f>
        <v>4181.3371200000001</v>
      </c>
      <c r="D36" s="17"/>
      <c r="E36" s="17"/>
      <c r="F36" s="17"/>
      <c r="G36" s="17"/>
      <c r="H36" s="18"/>
    </row>
  </sheetData>
  <mergeCells count="6">
    <mergeCell ref="A2:C2"/>
    <mergeCell ref="A4:C4"/>
    <mergeCell ref="A5:A6"/>
    <mergeCell ref="B5:B6"/>
    <mergeCell ref="C5:C6"/>
    <mergeCell ref="A3:C3"/>
  </mergeCells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Лист1</vt:lpstr>
      <vt:lpstr>УНЦ!Область_печати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2019-03-26T09:48:04Z</dcterms:modified>
</cp:coreProperties>
</file>