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G0628_1127024000399_14_0_69_0" sheetId="1" r:id="rId1"/>
  </sheets>
  <definedNames>
    <definedName name="_xlnm.Print_Area" localSheetId="0">G0628_1127024000399_14_0_69_0!$A$1:$S$13</definedName>
  </definedNames>
  <calcPr calcId="145621"/>
</workbook>
</file>

<file path=xl/calcChain.xml><?xml version="1.0" encoding="utf-8"?>
<calcChain xmlns="http://schemas.openxmlformats.org/spreadsheetml/2006/main">
  <c r="P12" i="1" l="1"/>
  <c r="Q12" i="1"/>
  <c r="P13" i="1"/>
  <c r="Q13" i="1"/>
  <c r="R13" i="1"/>
  <c r="R12" i="1" s="1"/>
  <c r="P14" i="1"/>
  <c r="Q14" i="1"/>
  <c r="R14" i="1"/>
  <c r="P16" i="1"/>
  <c r="Q16" i="1"/>
  <c r="R16" i="1"/>
  <c r="S14" i="1"/>
  <c r="S12" i="1"/>
  <c r="S16" i="1"/>
  <c r="S74" i="1"/>
  <c r="S13" i="1"/>
  <c r="Q75" i="1"/>
  <c r="R75" i="1"/>
  <c r="S75" i="1"/>
  <c r="S53" i="1"/>
  <c r="P39" i="1"/>
  <c r="Q39" i="1"/>
  <c r="R39" i="1"/>
  <c r="S39" i="1"/>
  <c r="S22" i="1"/>
  <c r="S23" i="1"/>
  <c r="M73" i="1" l="1"/>
  <c r="K12" i="1"/>
  <c r="D61" i="1" l="1"/>
  <c r="F13" i="1"/>
  <c r="D13" i="1" s="1"/>
  <c r="K17" i="1"/>
  <c r="M17" i="1" s="1"/>
  <c r="F17" i="1"/>
  <c r="D17" i="1" s="1"/>
  <c r="K21" i="1"/>
  <c r="M21" i="1" s="1"/>
  <c r="F21" i="1"/>
  <c r="D21" i="1" s="1"/>
  <c r="F25" i="1"/>
  <c r="D25" i="1" s="1"/>
  <c r="F29" i="1"/>
  <c r="D29" i="1" s="1"/>
  <c r="K33" i="1"/>
  <c r="M33" i="1" s="1"/>
  <c r="F33" i="1"/>
  <c r="D33" i="1" s="1"/>
  <c r="K37" i="1"/>
  <c r="M37" i="1" s="1"/>
  <c r="F37" i="1"/>
  <c r="D37" i="1" s="1"/>
  <c r="F41" i="1"/>
  <c r="D41" i="1" s="1"/>
  <c r="F45" i="1"/>
  <c r="D45" i="1" s="1"/>
  <c r="K49" i="1"/>
  <c r="M49" i="1" s="1"/>
  <c r="F49" i="1"/>
  <c r="D49" i="1" s="1"/>
  <c r="K53" i="1"/>
  <c r="M53" i="1" s="1"/>
  <c r="F53" i="1"/>
  <c r="D53" i="1" s="1"/>
  <c r="F57" i="1"/>
  <c r="D57" i="1" s="1"/>
  <c r="F61" i="1"/>
  <c r="K65" i="1"/>
  <c r="M65" i="1" s="1"/>
  <c r="F65" i="1"/>
  <c r="D65" i="1" s="1"/>
  <c r="K69" i="1"/>
  <c r="M69" i="1" s="1"/>
  <c r="F69" i="1"/>
  <c r="D69" i="1" s="1"/>
  <c r="F73" i="1"/>
  <c r="D73" i="1" s="1"/>
  <c r="F77" i="1"/>
  <c r="D77" i="1" s="1"/>
  <c r="K81" i="1"/>
  <c r="M81" i="1" s="1"/>
  <c r="F81" i="1"/>
  <c r="D81" i="1" s="1"/>
  <c r="K85" i="1"/>
  <c r="M85" i="1" s="1"/>
  <c r="F85" i="1"/>
  <c r="D85" i="1" s="1"/>
  <c r="F14" i="1"/>
  <c r="D14" i="1" s="1"/>
  <c r="F18" i="1"/>
  <c r="D18" i="1" s="1"/>
  <c r="F22" i="1"/>
  <c r="D22" i="1" s="1"/>
  <c r="F26" i="1"/>
  <c r="D26" i="1" s="1"/>
  <c r="F30" i="1"/>
  <c r="D30" i="1" s="1"/>
  <c r="F34" i="1"/>
  <c r="D34" i="1" s="1"/>
  <c r="K38" i="1"/>
  <c r="M38" i="1" s="1"/>
  <c r="F38" i="1"/>
  <c r="D38" i="1" s="1"/>
  <c r="K42" i="1"/>
  <c r="M42" i="1" s="1"/>
  <c r="F42" i="1"/>
  <c r="D42" i="1" s="1"/>
  <c r="K46" i="1"/>
  <c r="M46" i="1" s="1"/>
  <c r="F46" i="1"/>
  <c r="D46" i="1" s="1"/>
  <c r="K50" i="1"/>
  <c r="M50" i="1" s="1"/>
  <c r="F50" i="1"/>
  <c r="D50" i="1" s="1"/>
  <c r="F54" i="1"/>
  <c r="D54" i="1" s="1"/>
  <c r="F58" i="1"/>
  <c r="D58" i="1" s="1"/>
  <c r="F62" i="1"/>
  <c r="D62" i="1" s="1"/>
  <c r="F66" i="1"/>
  <c r="D66" i="1" s="1"/>
  <c r="K70" i="1"/>
  <c r="M70" i="1" s="1"/>
  <c r="F70" i="1"/>
  <c r="D70" i="1" s="1"/>
  <c r="K74" i="1"/>
  <c r="M74" i="1" s="1"/>
  <c r="F74" i="1"/>
  <c r="D74" i="1" s="1"/>
  <c r="K78" i="1"/>
  <c r="M78" i="1" s="1"/>
  <c r="F78" i="1"/>
  <c r="D78" i="1" s="1"/>
  <c r="F82" i="1"/>
  <c r="D82" i="1" s="1"/>
  <c r="M12" i="1"/>
  <c r="F12" i="1"/>
  <c r="D12" i="1" s="1"/>
  <c r="K77" i="1"/>
  <c r="M77" i="1" s="1"/>
  <c r="K61" i="1"/>
  <c r="M61" i="1" s="1"/>
  <c r="K45" i="1"/>
  <c r="M45" i="1" s="1"/>
  <c r="K29" i="1"/>
  <c r="M29" i="1" s="1"/>
  <c r="K18" i="1"/>
  <c r="M18" i="1" s="1"/>
  <c r="K13" i="1"/>
  <c r="M13" i="1" s="1"/>
  <c r="K62" i="1"/>
  <c r="M62" i="1" s="1"/>
  <c r="K34" i="1"/>
  <c r="M34" i="1" s="1"/>
  <c r="M66" i="1"/>
  <c r="K66" i="1"/>
  <c r="K30" i="1"/>
  <c r="M30" i="1" s="1"/>
  <c r="K25" i="1"/>
  <c r="M25" i="1" s="1"/>
  <c r="K41" i="1"/>
  <c r="M41" i="1" s="1"/>
  <c r="K57" i="1"/>
  <c r="M57" i="1" s="1"/>
  <c r="K73" i="1"/>
  <c r="K14" i="1"/>
  <c r="M14" i="1" s="1"/>
  <c r="K22" i="1"/>
  <c r="M22" i="1"/>
  <c r="K26" i="1"/>
  <c r="M26" i="1" s="1"/>
  <c r="K54" i="1"/>
  <c r="M54" i="1" s="1"/>
  <c r="K58" i="1"/>
  <c r="M58" i="1" s="1"/>
  <c r="K82" i="1"/>
  <c r="M82" i="1" s="1"/>
  <c r="K15" i="1"/>
  <c r="M15" i="1" s="1"/>
  <c r="F15" i="1"/>
  <c r="D15" i="1" s="1"/>
  <c r="K47" i="1"/>
  <c r="M47" i="1" s="1"/>
  <c r="F47" i="1"/>
  <c r="D47" i="1" s="1"/>
  <c r="K79" i="1"/>
  <c r="M79" i="1" s="1"/>
  <c r="F79" i="1"/>
  <c r="D79" i="1" s="1"/>
  <c r="F32" i="1"/>
  <c r="D32" i="1" s="1"/>
  <c r="F48" i="1"/>
  <c r="D48" i="1" s="1"/>
  <c r="K80" i="1"/>
  <c r="M80" i="1" s="1"/>
  <c r="F80" i="1"/>
  <c r="D80" i="1" s="1"/>
  <c r="F51" i="1"/>
  <c r="D51" i="1" s="1"/>
  <c r="K83" i="1"/>
  <c r="M83" i="1" s="1"/>
  <c r="F83" i="1"/>
  <c r="D83" i="1" s="1"/>
  <c r="K51" i="1"/>
  <c r="M51" i="1" s="1"/>
  <c r="K63" i="1"/>
  <c r="M63" i="1" s="1"/>
  <c r="F63" i="1"/>
  <c r="D63" i="1" s="1"/>
  <c r="K24" i="1"/>
  <c r="M24" i="1" s="1"/>
  <c r="F24" i="1"/>
  <c r="D24" i="1" s="1"/>
  <c r="F35" i="1"/>
  <c r="D35" i="1" s="1"/>
  <c r="K36" i="1"/>
  <c r="M36" i="1" s="1"/>
  <c r="F36" i="1"/>
  <c r="D36" i="1"/>
  <c r="K39" i="1"/>
  <c r="M39" i="1" s="1"/>
  <c r="F39" i="1"/>
  <c r="D39" i="1" s="1"/>
  <c r="K32" i="1"/>
  <c r="M32" i="1"/>
  <c r="K56" i="1"/>
  <c r="M56" i="1" s="1"/>
  <c r="F56" i="1"/>
  <c r="D56" i="1" s="1"/>
  <c r="M67" i="1"/>
  <c r="K23" i="1"/>
  <c r="M23" i="1" s="1"/>
  <c r="F23" i="1"/>
  <c r="D23" i="1" s="1"/>
  <c r="K55" i="1"/>
  <c r="M55" i="1" s="1"/>
  <c r="F55" i="1"/>
  <c r="D55" i="1" s="1"/>
  <c r="K16" i="1"/>
  <c r="M16" i="1" s="1"/>
  <c r="F16" i="1"/>
  <c r="D16" i="1" s="1"/>
  <c r="K72" i="1"/>
  <c r="M72" i="1" s="1"/>
  <c r="F72" i="1"/>
  <c r="D72" i="1" s="1"/>
  <c r="K35" i="1"/>
  <c r="M35" i="1" s="1"/>
  <c r="K43" i="1"/>
  <c r="M43" i="1" s="1"/>
  <c r="F43" i="1"/>
  <c r="D43" i="1" s="1"/>
  <c r="K75" i="1"/>
  <c r="M75" i="1" s="1"/>
  <c r="F75" i="1"/>
  <c r="D75" i="1" s="1"/>
  <c r="K44" i="1"/>
  <c r="M44" i="1" s="1"/>
  <c r="F44" i="1"/>
  <c r="D44" i="1" s="1"/>
  <c r="K52" i="1"/>
  <c r="M52" i="1" s="1"/>
  <c r="F52" i="1"/>
  <c r="D52" i="1"/>
  <c r="K60" i="1"/>
  <c r="M60" i="1" s="1"/>
  <c r="F60" i="1"/>
  <c r="D60" i="1" s="1"/>
  <c r="K68" i="1"/>
  <c r="M68" i="1" s="1"/>
  <c r="F68" i="1"/>
  <c r="D68" i="1" s="1"/>
  <c r="K76" i="1"/>
  <c r="M76" i="1" s="1"/>
  <c r="F76" i="1"/>
  <c r="D76" i="1" s="1"/>
  <c r="K84" i="1"/>
  <c r="M84" i="1" s="1"/>
  <c r="F84" i="1"/>
  <c r="D84" i="1" s="1"/>
  <c r="K48" i="1"/>
  <c r="M48" i="1" s="1"/>
  <c r="K31" i="1"/>
  <c r="M31" i="1" s="1"/>
  <c r="F31" i="1"/>
  <c r="D31" i="1" s="1"/>
  <c r="K40" i="1"/>
  <c r="M40" i="1" s="1"/>
  <c r="F40" i="1"/>
  <c r="D40" i="1" s="1"/>
  <c r="K64" i="1"/>
  <c r="M64" i="1" s="1"/>
  <c r="F64" i="1"/>
  <c r="D64" i="1" s="1"/>
  <c r="K67" i="1"/>
  <c r="F67" i="1"/>
  <c r="D67" i="1" s="1"/>
  <c r="K71" i="1"/>
  <c r="M71" i="1" s="1"/>
  <c r="F71" i="1"/>
  <c r="D71" i="1" s="1"/>
  <c r="K27" i="1"/>
  <c r="M27" i="1" s="1"/>
  <c r="F27" i="1"/>
  <c r="D27" i="1" s="1"/>
  <c r="K59" i="1"/>
  <c r="M59" i="1" s="1"/>
  <c r="F59" i="1"/>
  <c r="D59" i="1" s="1"/>
  <c r="K28" i="1"/>
  <c r="M28" i="1" s="1"/>
  <c r="F28" i="1"/>
  <c r="D28" i="1" s="1"/>
</calcChain>
</file>

<file path=xl/comments1.xml><?xml version="1.0" encoding="utf-8"?>
<comments xmlns="http://schemas.openxmlformats.org/spreadsheetml/2006/main">
  <authors>
    <author>regina</author>
  </authors>
  <commentList>
    <comment ref="P10" authorId="0">
      <text>
        <r>
          <rPr>
            <b/>
            <sz val="9"/>
            <color indexed="81"/>
            <rFont val="Tahoma"/>
            <family val="2"/>
            <charset val="204"/>
          </rPr>
          <t>regina:</t>
        </r>
        <r>
          <rPr>
            <sz val="9"/>
            <color indexed="81"/>
            <rFont val="Tahoma"/>
            <family val="2"/>
            <charset val="204"/>
          </rPr>
          <t xml:space="preserve">
Ссылка на 8 лист</t>
        </r>
      </text>
    </comment>
  </commentList>
</comments>
</file>

<file path=xl/sharedStrings.xml><?xml version="1.0" encoding="utf-8"?>
<sst xmlns="http://schemas.openxmlformats.org/spreadsheetml/2006/main" count="560" uniqueCount="211">
  <si>
    <t>Приложение  № 14</t>
  </si>
  <si>
    <t>к приказу Минэнерго России</t>
  </si>
  <si>
    <t>от «05»мая 2016 г. №380</t>
  </si>
  <si>
    <t>Форма 14. Краткое описание инвестиционной программы. Обоснование необходимости реализации инвестиционных проектов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</si>
  <si>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</si>
  <si>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</si>
  <si>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</si>
  <si>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</si>
  <si>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</si>
  <si>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</si>
  <si>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</si>
  <si>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</si>
  <si>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</si>
  <si>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</si>
  <si>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</si>
  <si>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</si>
  <si>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</si>
  <si>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 ЛЭП, км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</si>
  <si>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</si>
  <si>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</si>
  <si>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</si>
  <si>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</si>
  <si>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</si>
  <si>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</si>
  <si>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</si>
  <si>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</si>
  <si>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</si>
  <si>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</si>
  <si>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</si>
  <si>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</si>
  <si>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</si>
  <si>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нд</t>
  </si>
  <si>
    <t>ТКП, ЛСР</t>
  </si>
  <si>
    <t>Сокращение потерь электрической энергии, повышение надежности электроснабжения</t>
  </si>
  <si>
    <t>Сокращение коммерческих потерь электрической энергии</t>
  </si>
  <si>
    <t>Расчет по стандаритзированным ставкам</t>
  </si>
  <si>
    <t>ТКП</t>
  </si>
  <si>
    <t>Повышение уровня технического оснащения электрооборудования</t>
  </si>
  <si>
    <t>ЛСР, ТКП</t>
  </si>
  <si>
    <t>Повышение надёжности электроснабжения</t>
  </si>
  <si>
    <t>Обеспечение  транспортом для обслуживания электроустановок</t>
  </si>
  <si>
    <t>Обеспечение приборами и измерительными установками для обслуживания электроустановок</t>
  </si>
  <si>
    <t>Замена физически и морально устаревшей информационно-вычислительной техники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</si>
  <si>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</si>
  <si>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</si>
  <si>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</si>
  <si>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</si>
  <si>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</si>
  <si>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</si>
  <si>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</si>
  <si>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</si>
  <si>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</si>
  <si>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</si>
  <si>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</si>
  <si>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</si>
  <si>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</si>
  <si>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</si>
  <si>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</si>
  <si>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</si>
  <si>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</si>
  <si>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</si>
  <si>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</si>
  <si>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</si>
  <si>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</si>
  <si>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</si>
  <si>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</si>
  <si>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</si>
  <si>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</si>
  <si>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</si>
  <si>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</si>
  <si>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</si>
  <si>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</si>
  <si>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</si>
  <si>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</si>
  <si>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</si>
  <si>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</si>
  <si>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</si>
  <si>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</si>
  <si>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</si>
  <si>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</si>
  <si>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</si>
  <si>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</si>
  <si>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</si>
  <si>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</si>
  <si>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</si>
  <si>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</si>
  <si>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</si>
  <si>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</si>
  <si>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</si>
  <si>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</si>
  <si>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</si>
  <si>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</si>
  <si>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</si>
  <si>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</si>
  <si>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</si>
  <si>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</si>
  <si>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</si>
  <si>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</si>
  <si>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</si>
  <si>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</si>
  <si>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</si>
  <si>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</si>
  <si>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</si>
  <si>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</si>
  <si>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</si>
  <si>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</si>
  <si>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</si>
  <si>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</si>
  <si>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</si>
  <si>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</si>
  <si>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</si>
  <si>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</si>
  <si>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</si>
  <si>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</si>
  <si>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</si>
  <si>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</si>
  <si>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</si>
  <si>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</si>
  <si>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</si>
  <si>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</si>
  <si>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</si>
  <si>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</si>
  <si>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</si>
  <si>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</si>
  <si>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</si>
  <si>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</si>
  <si>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</si>
  <si>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</si>
  <si>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</si>
  <si>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</si>
  <si>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</si>
  <si>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</si>
  <si>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</si>
  <si>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</si>
  <si>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</si>
  <si>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</si>
  <si>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</si>
  <si>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</si>
  <si>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</si>
  <si>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</si>
  <si>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</si>
  <si>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</si>
  <si>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</si>
  <si>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</si>
  <si>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</si>
  <si>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</si>
  <si>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</si>
  <si>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</si>
  <si>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</si>
  <si>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</si>
  <si>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</si>
  <si>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</si>
  <si>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</si>
  <si>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</si>
  <si>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</si>
  <si>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</si>
  <si>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</si>
  <si>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</si>
  <si>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</si>
  <si>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</si>
  <si>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</si>
  <si>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</si>
  <si>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</si>
  <si>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</si>
  <si>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</si>
  <si>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</si>
  <si>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</si>
  <si>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</si>
  <si>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</si>
  <si>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</si>
  <si>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</si>
  <si>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</si>
  <si>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</si>
  <si>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</si>
  <si>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</si>
  <si>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</si>
  <si>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</si>
  <si>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</si>
  <si>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</si>
  <si>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</si>
  <si>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</si>
  <si>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</si>
  <si>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Год раскрытия информации: 2023 год</t>
  </si>
  <si>
    <t>1.4.1.1</t>
  </si>
  <si>
    <t>Строительство линии электропередачи 6 кВ</t>
  </si>
  <si>
    <t>N_006</t>
  </si>
  <si>
    <t>Приобретение автотранспорта, спецтехники и оборудования</t>
  </si>
  <si>
    <t>1.6.4</t>
  </si>
  <si>
    <t>N_003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</si>
  <si>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</si>
  <si>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</si>
  <si>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</si>
  <si>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</si>
  <si>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</si>
  <si>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</si>
  <si>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</si>
  <si>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</si>
  <si>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</si>
  <si>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</si>
  <si>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</si>
  <si>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</si>
  <si>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</si>
  <si>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N_002</t>
  </si>
  <si>
    <t>1.1.4.2.1</t>
  </si>
  <si>
    <t>N_007</t>
  </si>
  <si>
    <t>Реконструкция электороборудования ГПП 702</t>
  </si>
  <si>
    <t xml:space="preserve">Реконструкция пристройки к административному зданию </t>
  </si>
  <si>
    <t>ЛСР</t>
  </si>
  <si>
    <t>Повышение надежности эксплуатации, снижение энергетических потерь и финансовых затрат на обслуживание здания.</t>
  </si>
  <si>
    <t>Повышение надежности и снижение эксплуатационных затрат на обслуживание</t>
  </si>
  <si>
    <t>Обеспечения возможности подкллючения новых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</si>
</sst>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3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11" applyNumberFormat="0" applyAlignment="0" applyProtection="0"/>
    <xf numFmtId="0" fontId="11" fillId="20" borderId="12" applyNumberFormat="0" applyAlignment="0" applyProtection="0"/>
    <xf numFmtId="0" fontId="12" fillId="20" borderId="11" applyNumberFormat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6" applyNumberFormat="0" applyFill="0" applyAlignment="0" applyProtection="0"/>
    <xf numFmtId="0" fontId="17" fillId="21" borderId="1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8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9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2" fillId="0" borderId="0" xfId="1" applyFont="1" applyFill="1" applyAlignment="1">
      <alignment vertical="center"/>
    </xf>
    <xf numFmtId="0" fontId="2" fillId="0" borderId="0" xfId="1" applyFont="1" applyFill="1"/>
    <xf numFmtId="164" fontId="2" fillId="0" borderId="0" xfId="1" applyNumberFormat="1" applyFont="1" applyFill="1" applyAlignment="1">
      <alignment horizontal="right" vertical="center"/>
    </xf>
    <xf numFmtId="164" fontId="2" fillId="0" borderId="0" xfId="1" applyNumberFormat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164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" fontId="2" fillId="0" borderId="0" xfId="1" applyNumberFormat="1" applyFont="1" applyFill="1" applyAlignment="1">
      <alignment vertical="center"/>
    </xf>
    <xf numFmtId="0" fontId="4" fillId="0" borderId="0" xfId="1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164" fontId="2" fillId="24" borderId="10" xfId="2" applyNumberFormat="1" applyFont="1" applyFill="1" applyBorder="1" applyAlignment="1">
      <alignment horizontal="center" vertical="center" wrapText="1"/>
    </xf>
    <xf numFmtId="164" fontId="2" fillId="24" borderId="1" xfId="2" applyNumberFormat="1" applyFont="1" applyFill="1" applyBorder="1" applyAlignment="1">
      <alignment horizontal="center" vertical="center"/>
    </xf>
    <xf numFmtId="164" fontId="4" fillId="24" borderId="1" xfId="2" applyNumberFormat="1" applyFont="1" applyFill="1" applyBorder="1" applyAlignment="1">
      <alignment horizontal="center" vertical="center"/>
    </xf>
    <xf numFmtId="0" fontId="2" fillId="24" borderId="1" xfId="1" applyFont="1" applyFill="1" applyBorder="1" applyAlignment="1">
      <alignment horizontal="center" vertical="center" wrapText="1"/>
    </xf>
    <xf numFmtId="0" fontId="2" fillId="24" borderId="2" xfId="1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wrapText="1"/>
    </xf>
    <xf numFmtId="0" fontId="2" fillId="24" borderId="4" xfId="1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 vertical="center" wrapText="1"/>
    </xf>
    <xf numFmtId="0" fontId="2" fillId="24" borderId="6" xfId="1" applyFont="1" applyFill="1" applyBorder="1" applyAlignment="1">
      <alignment horizontal="center" vertical="center" wrapText="1"/>
    </xf>
    <xf numFmtId="0" fontId="2" fillId="24" borderId="7" xfId="1" applyFont="1" applyFill="1" applyBorder="1" applyAlignment="1">
      <alignment horizontal="center" vertical="center" wrapText="1"/>
    </xf>
    <xf numFmtId="0" fontId="2" fillId="24" borderId="8" xfId="1" applyFont="1" applyFill="1" applyBorder="1" applyAlignment="1">
      <alignment horizontal="center" vertical="center" wrapText="1"/>
    </xf>
    <xf numFmtId="0" fontId="2" fillId="24" borderId="9" xfId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textRotation="90" wrapText="1"/>
    </xf>
    <xf numFmtId="0" fontId="2" fillId="24" borderId="9" xfId="1" applyFont="1" applyFill="1" applyBorder="1" applyAlignment="1">
      <alignment horizontal="center" vertical="center" textRotation="90" wrapText="1"/>
    </xf>
    <xf numFmtId="0" fontId="2" fillId="24" borderId="10" xfId="1" applyFont="1" applyFill="1" applyBorder="1" applyAlignment="1">
      <alignment horizontal="center" vertical="center" wrapText="1"/>
    </xf>
    <xf numFmtId="1" fontId="2" fillId="24" borderId="1" xfId="1" applyNumberFormat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164" fontId="2" fillId="24" borderId="1" xfId="1" applyNumberFormat="1" applyFont="1" applyFill="1" applyBorder="1" applyAlignment="1">
      <alignment horizontal="center" vertical="center" textRotation="90" wrapText="1"/>
    </xf>
    <xf numFmtId="0" fontId="2" fillId="24" borderId="1" xfId="1" applyFont="1" applyFill="1" applyBorder="1" applyAlignment="1">
      <alignment horizontal="center" vertical="center"/>
    </xf>
    <xf numFmtId="1" fontId="2" fillId="24" borderId="1" xfId="1" applyNumberFormat="1" applyFont="1" applyFill="1" applyBorder="1" applyAlignment="1">
      <alignment horizontal="center" vertical="center"/>
    </xf>
    <xf numFmtId="49" fontId="2" fillId="24" borderId="1" xfId="1" applyNumberFormat="1" applyFont="1" applyFill="1" applyBorder="1" applyAlignment="1">
      <alignment horizontal="center" vertical="center"/>
    </xf>
    <xf numFmtId="164" fontId="2" fillId="24" borderId="1" xfId="1" applyNumberFormat="1" applyFont="1" applyFill="1" applyBorder="1" applyAlignment="1">
      <alignment horizontal="center" vertical="center"/>
    </xf>
    <xf numFmtId="49" fontId="4" fillId="24" borderId="1" xfId="2" applyNumberFormat="1" applyFont="1" applyFill="1" applyBorder="1" applyAlignment="1">
      <alignment horizontal="center" vertical="center"/>
    </xf>
    <xf numFmtId="0" fontId="4" fillId="24" borderId="1" xfId="2" applyFont="1" applyFill="1" applyBorder="1" applyAlignment="1">
      <alignment horizontal="center" vertical="center" wrapText="1"/>
    </xf>
    <xf numFmtId="0" fontId="4" fillId="24" borderId="1" xfId="2" applyFont="1" applyFill="1" applyBorder="1" applyAlignment="1">
      <alignment horizontal="center" vertical="center"/>
    </xf>
    <xf numFmtId="1" fontId="4" fillId="24" borderId="1" xfId="2" applyNumberFormat="1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center" vertical="center" wrapText="1"/>
    </xf>
    <xf numFmtId="0" fontId="2" fillId="24" borderId="1" xfId="2" applyFont="1" applyFill="1" applyBorder="1" applyAlignment="1">
      <alignment horizontal="center" vertical="center"/>
    </xf>
    <xf numFmtId="1" fontId="2" fillId="24" borderId="1" xfId="2" applyNumberFormat="1" applyFont="1" applyFill="1" applyBorder="1" applyAlignment="1">
      <alignment horizontal="center" vertical="center"/>
    </xf>
    <xf numFmtId="2" fontId="2" fillId="24" borderId="1" xfId="2" applyNumberFormat="1" applyFont="1" applyFill="1" applyBorder="1" applyAlignment="1">
      <alignment horizontal="center" vertical="center"/>
    </xf>
    <xf numFmtId="2" fontId="4" fillId="24" borderId="1" xfId="2" applyNumberFormat="1" applyFont="1" applyFill="1" applyBorder="1" applyAlignment="1">
      <alignment horizontal="center" vertical="center"/>
    </xf>
    <xf numFmtId="2" fontId="2" fillId="24" borderId="1" xfId="2" applyNumberFormat="1" applyFont="1" applyFill="1" applyBorder="1" applyAlignment="1">
      <alignment horizontal="center" vertical="center" wrapText="1"/>
    </xf>
    <xf numFmtId="164" fontId="2" fillId="24" borderId="1" xfId="2" applyNumberFormat="1" applyFont="1" applyFill="1" applyBorder="1" applyAlignment="1">
      <alignment horizontal="center" vertical="center" wrapText="1"/>
    </xf>
    <xf numFmtId="164" fontId="2" fillId="24" borderId="10" xfId="2" applyNumberFormat="1" applyFont="1" applyFill="1" applyBorder="1" applyAlignment="1">
      <alignment horizontal="center" vertical="center"/>
    </xf>
    <xf numFmtId="49" fontId="2" fillId="24" borderId="10" xfId="2" applyNumberFormat="1" applyFont="1" applyFill="1" applyBorder="1" applyAlignment="1">
      <alignment horizontal="center" vertical="center"/>
    </xf>
    <xf numFmtId="1" fontId="2" fillId="24" borderId="10" xfId="2" applyNumberFormat="1" applyFont="1" applyFill="1" applyBorder="1" applyAlignment="1">
      <alignment horizontal="center" vertical="center"/>
    </xf>
    <xf numFmtId="2" fontId="2" fillId="24" borderId="10" xfId="2" applyNumberFormat="1" applyFont="1" applyFill="1" applyBorder="1" applyAlignment="1">
      <alignment horizontal="center" vertical="center"/>
    </xf>
    <xf numFmtId="49" fontId="2" fillId="24" borderId="1" xfId="2" applyNumberFormat="1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vertical="center"/>
    </xf>
  </cellXfs>
  <cellStyles count="27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6 2" xfId="41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2_12" xfId="56"/>
    <cellStyle name="Обычный 6 2 2 2 2 3" xfId="57"/>
    <cellStyle name="Обычный 6 2 2 2 2 4" xfId="58"/>
    <cellStyle name="Обычный 6 2 2 2 2_12" xfId="59"/>
    <cellStyle name="Обычный 6 2 2 2 3" xfId="60"/>
    <cellStyle name="Обычный 6 2 2 2 3 2" xfId="61"/>
    <cellStyle name="Обычный 6 2 2 2 3 3" xfId="62"/>
    <cellStyle name="Обычный 6 2 2 2 3_12" xfId="63"/>
    <cellStyle name="Обычный 6 2 2 2 4" xfId="64"/>
    <cellStyle name="Обычный 6 2 2 2 5" xfId="65"/>
    <cellStyle name="Обычный 6 2 2 2_12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2_12" xfId="71"/>
    <cellStyle name="Обычный 6 2 2 3 3" xfId="72"/>
    <cellStyle name="Обычный 6 2 2 3 4" xfId="73"/>
    <cellStyle name="Обычный 6 2 2 3_12" xfId="74"/>
    <cellStyle name="Обычный 6 2 2 4" xfId="75"/>
    <cellStyle name="Обычный 6 2 2 4 2" xfId="76"/>
    <cellStyle name="Обычный 6 2 2 4 2 2" xfId="77"/>
    <cellStyle name="Обычный 6 2 2 4 2 3" xfId="78"/>
    <cellStyle name="Обычный 6 2 2 4 2_12" xfId="79"/>
    <cellStyle name="Обычный 6 2 2 4 3" xfId="80"/>
    <cellStyle name="Обычный 6 2 2 4 4" xfId="81"/>
    <cellStyle name="Обычный 6 2 2 4_12" xfId="82"/>
    <cellStyle name="Обычный 6 2 2 5" xfId="83"/>
    <cellStyle name="Обычный 6 2 2 5 2" xfId="84"/>
    <cellStyle name="Обычный 6 2 2 5 3" xfId="85"/>
    <cellStyle name="Обычный 6 2 2 5_12" xfId="86"/>
    <cellStyle name="Обычный 6 2 2 6" xfId="87"/>
    <cellStyle name="Обычный 6 2 2 7" xfId="88"/>
    <cellStyle name="Обычный 6 2 2 8" xfId="89"/>
    <cellStyle name="Обычный 6 2 2_12" xfId="90"/>
    <cellStyle name="Обычный 6 2 3" xfId="91"/>
    <cellStyle name="Обычный 6 2 3 2" xfId="92"/>
    <cellStyle name="Обычный 6 2 3 2 2" xfId="93"/>
    <cellStyle name="Обычный 6 2 3 2 2 2" xfId="94"/>
    <cellStyle name="Обычный 6 2 3 2 2 2 2" xfId="95"/>
    <cellStyle name="Обычный 6 2 3 2 2 2 3" xfId="96"/>
    <cellStyle name="Обычный 6 2 3 2 2 2_12" xfId="97"/>
    <cellStyle name="Обычный 6 2 3 2 2 3" xfId="98"/>
    <cellStyle name="Обычный 6 2 3 2 2 4" xfId="99"/>
    <cellStyle name="Обычный 6 2 3 2 2_12" xfId="100"/>
    <cellStyle name="Обычный 6 2 3 2 3" xfId="101"/>
    <cellStyle name="Обычный 6 2 3 2 3 2" xfId="102"/>
    <cellStyle name="Обычный 6 2 3 2 3 3" xfId="103"/>
    <cellStyle name="Обычный 6 2 3 2 3_12" xfId="104"/>
    <cellStyle name="Обычный 6 2 3 2 4" xfId="105"/>
    <cellStyle name="Обычный 6 2 3 2 5" xfId="106"/>
    <cellStyle name="Обычный 6 2 3 2_12" xfId="107"/>
    <cellStyle name="Обычный 6 2 3 3" xfId="108"/>
    <cellStyle name="Обычный 6 2 3 3 2" xfId="109"/>
    <cellStyle name="Обычный 6 2 3 3 2 2" xfId="110"/>
    <cellStyle name="Обычный 6 2 3 3 2 3" xfId="111"/>
    <cellStyle name="Обычный 6 2 3 3 2_12" xfId="112"/>
    <cellStyle name="Обычный 6 2 3 3 3" xfId="113"/>
    <cellStyle name="Обычный 6 2 3 3 4" xfId="114"/>
    <cellStyle name="Обычный 6 2 3 3_12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2_12" xfId="120"/>
    <cellStyle name="Обычный 6 2 3 4 3" xfId="121"/>
    <cellStyle name="Обычный 6 2 3 4 4" xfId="122"/>
    <cellStyle name="Обычный 6 2 3 4_12" xfId="123"/>
    <cellStyle name="Обычный 6 2 3 5" xfId="124"/>
    <cellStyle name="Обычный 6 2 3 5 2" xfId="125"/>
    <cellStyle name="Обычный 6 2 3 5 3" xfId="126"/>
    <cellStyle name="Обычный 6 2 3 5_12" xfId="127"/>
    <cellStyle name="Обычный 6 2 3 6" xfId="128"/>
    <cellStyle name="Обычный 6 2 3 7" xfId="129"/>
    <cellStyle name="Обычный 6 2 3 8" xfId="130"/>
    <cellStyle name="Обычный 6 2 3_12" xfId="131"/>
    <cellStyle name="Обычный 6 2 4" xfId="132"/>
    <cellStyle name="Обычный 6 2 4 2" xfId="133"/>
    <cellStyle name="Обычный 6 2 4 2 2" xfId="134"/>
    <cellStyle name="Обычный 6 2 4 2 3" xfId="135"/>
    <cellStyle name="Обычный 6 2 4 2_12" xfId="136"/>
    <cellStyle name="Обычный 6 2 4 3" xfId="137"/>
    <cellStyle name="Обычный 6 2 4 4" xfId="138"/>
    <cellStyle name="Обычный 6 2 4_12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2_12" xfId="144"/>
    <cellStyle name="Обычный 6 2 5 3" xfId="145"/>
    <cellStyle name="Обычный 6 2 5 4" xfId="146"/>
    <cellStyle name="Обычный 6 2 5_12" xfId="147"/>
    <cellStyle name="Обычный 6 2 6" xfId="148"/>
    <cellStyle name="Обычный 6 2 6 2" xfId="149"/>
    <cellStyle name="Обычный 6 2 6 3" xfId="150"/>
    <cellStyle name="Обычный 6 2 6_12" xfId="151"/>
    <cellStyle name="Обычный 6 2 7" xfId="152"/>
    <cellStyle name="Обычный 6 2 8" xfId="153"/>
    <cellStyle name="Обычный 6 2 9" xfId="154"/>
    <cellStyle name="Обычный 6 2_12" xfId="155"/>
    <cellStyle name="Обычный 6 3" xfId="156"/>
    <cellStyle name="Обычный 6 3 2" xfId="157"/>
    <cellStyle name="Обычный 6 3 2 2" xfId="158"/>
    <cellStyle name="Обычный 6 3 2 3" xfId="159"/>
    <cellStyle name="Обычный 6 3 2_12" xfId="160"/>
    <cellStyle name="Обычный 6 3 3" xfId="161"/>
    <cellStyle name="Обычный 6 3 4" xfId="162"/>
    <cellStyle name="Обычный 6 3_12" xfId="163"/>
    <cellStyle name="Обычный 6 4" xfId="164"/>
    <cellStyle name="Обычный 6 4 2" xfId="165"/>
    <cellStyle name="Обычный 6 4 2 2" xfId="166"/>
    <cellStyle name="Обычный 6 4 2 3" xfId="167"/>
    <cellStyle name="Обычный 6 4 2_12" xfId="168"/>
    <cellStyle name="Обычный 6 4 3" xfId="169"/>
    <cellStyle name="Обычный 6 4 4" xfId="170"/>
    <cellStyle name="Обычный 6 4_12" xfId="171"/>
    <cellStyle name="Обычный 6 5" xfId="172"/>
    <cellStyle name="Обычный 6 5 2" xfId="173"/>
    <cellStyle name="Обычный 6 5 3" xfId="174"/>
    <cellStyle name="Обычный 6 5_12" xfId="175"/>
    <cellStyle name="Обычный 6 6" xfId="176"/>
    <cellStyle name="Обычный 6 7" xfId="177"/>
    <cellStyle name="Обычный 6 8" xfId="178"/>
    <cellStyle name="Обычный 6_12" xfId="179"/>
    <cellStyle name="Обычный 7" xfId="2"/>
    <cellStyle name="Обычный 7 2" xfId="180"/>
    <cellStyle name="Обычный 7 2 2" xfId="181"/>
    <cellStyle name="Обычный 7 2 2 2" xfId="182"/>
    <cellStyle name="Обычный 7 2 2 2 2" xfId="183"/>
    <cellStyle name="Обычный 7 2 2 2 3" xfId="184"/>
    <cellStyle name="Обычный 7 2 2 2_12" xfId="185"/>
    <cellStyle name="Обычный 7 2 2 3" xfId="186"/>
    <cellStyle name="Обычный 7 2 2 4" xfId="187"/>
    <cellStyle name="Обычный 7 2 2_12" xfId="188"/>
    <cellStyle name="Обычный 7 2 3" xfId="189"/>
    <cellStyle name="Обычный 7 2 3 2" xfId="190"/>
    <cellStyle name="Обычный 7 2 3 2 2" xfId="191"/>
    <cellStyle name="Обычный 7 2 3 2 3" xfId="192"/>
    <cellStyle name="Обычный 7 2 3 2_12" xfId="193"/>
    <cellStyle name="Обычный 7 2 3 3" xfId="194"/>
    <cellStyle name="Обычный 7 2 3 4" xfId="195"/>
    <cellStyle name="Обычный 7 2 3_12" xfId="196"/>
    <cellStyle name="Обычный 7 2 4" xfId="197"/>
    <cellStyle name="Обычный 7 2 4 2" xfId="198"/>
    <cellStyle name="Обычный 7 2 4 3" xfId="199"/>
    <cellStyle name="Обычный 7 2 4_12" xfId="200"/>
    <cellStyle name="Обычный 7 2 5" xfId="201"/>
    <cellStyle name="Обычный 7 2 6" xfId="202"/>
    <cellStyle name="Обычный 7 2 7" xfId="203"/>
    <cellStyle name="Обычный 7 2_12" xfId="204"/>
    <cellStyle name="Обычный 7 3" xfId="205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85"/>
  <sheetViews>
    <sheetView tabSelected="1" zoomScale="60" zoomScaleNormal="60" workbookViewId="0">
      <selection activeCell="G12" sqref="G12"/>
    </sheetView>
  </sheetViews>
  <sheetFormatPr defaultColWidth="12.42578125" defaultRowHeight="15.75" outlineLevelRow="1" x14ac:dyDescent="0.25"/>
  <cols>
    <col min="1" max="1" width="11.140625" style="4" customWidth="1"/>
    <col min="2" max="2" width="61.5703125" style="3" customWidth="1"/>
    <col min="3" max="3" width="14.85546875" style="3" customWidth="1"/>
    <col min="4" max="4" width="23" style="3" customWidth="1"/>
    <col min="5" max="5" width="21.28515625" style="3" customWidth="1"/>
    <col min="6" max="6" width="15.140625" style="3" customWidth="1"/>
    <col min="7" max="7" width="27.85546875" style="3" customWidth="1"/>
    <col min="8" max="8" width="17.5703125" style="3" customWidth="1"/>
    <col min="9" max="9" width="18.85546875" style="3" customWidth="1"/>
    <col min="10" max="10" width="15.85546875" style="3" customWidth="1"/>
    <col min="11" max="11" width="22.7109375" style="3" customWidth="1"/>
    <col min="12" max="12" width="18" style="10" customWidth="1"/>
    <col min="13" max="13" width="18.28515625" style="3" customWidth="1"/>
    <col min="14" max="14" width="30.42578125" style="3" customWidth="1"/>
    <col min="15" max="15" width="20.42578125" style="3" customWidth="1"/>
    <col min="16" max="16" width="14" style="3" customWidth="1"/>
    <col min="17" max="17" width="11.7109375" style="3" customWidth="1"/>
    <col min="18" max="18" width="12.5703125" style="3" customWidth="1"/>
    <col min="19" max="19" width="13" style="8" customWidth="1"/>
    <col min="20" max="20" width="9.28515625" style="3" customWidth="1"/>
    <col min="21" max="21" width="13.85546875" style="3" customWidth="1"/>
    <col min="22" max="250" width="10.28515625" style="4" customWidth="1"/>
    <col min="251" max="251" width="4.42578125" style="4" bestFit="1" customWidth="1"/>
    <col min="252" max="252" width="18.28515625" style="4" bestFit="1" customWidth="1"/>
    <col min="253" max="253" width="19" style="4" bestFit="1" customWidth="1"/>
    <col min="254" max="254" width="15.42578125" style="4" bestFit="1" customWidth="1"/>
    <col min="255" max="16384" width="12.42578125" style="4"/>
  </cols>
  <sheetData>
    <row r="1" spans="1:31" outlineLevel="1" x14ac:dyDescent="0.25">
      <c r="S1" s="5" t="s">
        <v>0</v>
      </c>
    </row>
    <row r="2" spans="1:31" ht="19.5" customHeight="1" outlineLevel="1" x14ac:dyDescent="0.25">
      <c r="S2" s="6" t="s">
        <v>1</v>
      </c>
    </row>
    <row r="3" spans="1:31" outlineLevel="1" x14ac:dyDescent="0.25">
      <c r="S3" s="6" t="s">
        <v>2</v>
      </c>
    </row>
    <row r="4" spans="1:31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</row>
    <row r="5" spans="1:3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7"/>
    </row>
    <row r="6" spans="1:31" outlineLevel="1" x14ac:dyDescent="0.25">
      <c r="A6" s="13" t="s">
        <v>182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7"/>
    </row>
    <row r="7" spans="1:31" s="9" customFormat="1" ht="12.75" customHeight="1" outlineLevel="1" x14ac:dyDescent="0.2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8"/>
      <c r="T7" s="3"/>
      <c r="U7" s="3"/>
      <c r="V7" s="4"/>
      <c r="W7" s="4"/>
      <c r="X7" s="4"/>
      <c r="Y7" s="4"/>
      <c r="Z7" s="4"/>
      <c r="AA7" s="4"/>
      <c r="AB7" s="4"/>
      <c r="AC7" s="4"/>
      <c r="AD7" s="4"/>
      <c r="AE7" s="4"/>
    </row>
    <row r="8" spans="1:31" s="9" customFormat="1" ht="30.75" customHeight="1" x14ac:dyDescent="0.25">
      <c r="A8" s="18" t="s">
        <v>5</v>
      </c>
      <c r="B8" s="18" t="s">
        <v>6</v>
      </c>
      <c r="C8" s="18" t="s">
        <v>7</v>
      </c>
      <c r="D8" s="18" t="s">
        <v>8</v>
      </c>
      <c r="E8" s="18" t="s">
        <v>9</v>
      </c>
      <c r="F8" s="19" t="s">
        <v>10</v>
      </c>
      <c r="G8" s="20"/>
      <c r="H8" s="20"/>
      <c r="I8" s="20"/>
      <c r="J8" s="21"/>
      <c r="K8" s="22" t="s">
        <v>11</v>
      </c>
      <c r="L8" s="19" t="s">
        <v>12</v>
      </c>
      <c r="M8" s="21"/>
      <c r="N8" s="18" t="s">
        <v>13</v>
      </c>
      <c r="O8" s="22" t="s">
        <v>14</v>
      </c>
      <c r="P8" s="18" t="s">
        <v>15</v>
      </c>
      <c r="Q8" s="18"/>
      <c r="R8" s="18"/>
      <c r="S8" s="18"/>
      <c r="T8" s="3"/>
      <c r="U8" s="3"/>
      <c r="V8" s="4"/>
      <c r="W8" s="4"/>
      <c r="X8" s="4"/>
      <c r="Y8" s="4"/>
      <c r="Z8" s="4"/>
      <c r="AA8" s="4"/>
      <c r="AB8" s="4"/>
      <c r="AC8" s="4"/>
      <c r="AD8" s="4"/>
      <c r="AE8" s="4"/>
    </row>
    <row r="9" spans="1:31" s="9" customFormat="1" ht="27" customHeight="1" x14ac:dyDescent="0.25">
      <c r="A9" s="18"/>
      <c r="B9" s="18"/>
      <c r="C9" s="18"/>
      <c r="D9" s="18"/>
      <c r="E9" s="18"/>
      <c r="F9" s="23"/>
      <c r="G9" s="24"/>
      <c r="H9" s="24"/>
      <c r="I9" s="24"/>
      <c r="J9" s="25"/>
      <c r="K9" s="26"/>
      <c r="L9" s="23"/>
      <c r="M9" s="25"/>
      <c r="N9" s="18"/>
      <c r="O9" s="26"/>
      <c r="P9" s="18" t="s">
        <v>16</v>
      </c>
      <c r="Q9" s="18"/>
      <c r="R9" s="18" t="s">
        <v>17</v>
      </c>
      <c r="S9" s="18"/>
      <c r="T9" s="3"/>
      <c r="U9" s="3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31" s="9" customFormat="1" ht="99.75" customHeight="1" x14ac:dyDescent="0.25">
      <c r="A10" s="18"/>
      <c r="B10" s="18"/>
      <c r="C10" s="18"/>
      <c r="D10" s="18"/>
      <c r="E10" s="18"/>
      <c r="F10" s="27" t="s">
        <v>18</v>
      </c>
      <c r="G10" s="27" t="s">
        <v>19</v>
      </c>
      <c r="H10" s="27" t="s">
        <v>20</v>
      </c>
      <c r="I10" s="28" t="s">
        <v>21</v>
      </c>
      <c r="J10" s="27" t="s">
        <v>22</v>
      </c>
      <c r="K10" s="29"/>
      <c r="L10" s="30" t="s">
        <v>23</v>
      </c>
      <c r="M10" s="31" t="s">
        <v>24</v>
      </c>
      <c r="N10" s="18"/>
      <c r="O10" s="29"/>
      <c r="P10" s="27" t="s">
        <v>25</v>
      </c>
      <c r="Q10" s="27" t="s">
        <v>26</v>
      </c>
      <c r="R10" s="27" t="s">
        <v>25</v>
      </c>
      <c r="S10" s="32" t="s">
        <v>26</v>
      </c>
      <c r="T10" s="3"/>
      <c r="U10" s="3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31" s="9" customFormat="1" ht="15" customHeight="1" x14ac:dyDescent="0.25">
      <c r="A11" s="33">
        <v>1</v>
      </c>
      <c r="B11" s="33">
        <v>2</v>
      </c>
      <c r="C11" s="33">
        <v>3</v>
      </c>
      <c r="D11" s="33">
        <v>4</v>
      </c>
      <c r="E11" s="33">
        <v>5</v>
      </c>
      <c r="F11" s="33">
        <v>6</v>
      </c>
      <c r="G11" s="33">
        <v>7</v>
      </c>
      <c r="H11" s="33">
        <v>8</v>
      </c>
      <c r="I11" s="33">
        <v>9</v>
      </c>
      <c r="J11" s="33">
        <v>10</v>
      </c>
      <c r="K11" s="33">
        <v>11</v>
      </c>
      <c r="L11" s="34">
        <v>12</v>
      </c>
      <c r="M11" s="33">
        <v>13</v>
      </c>
      <c r="N11" s="33">
        <v>14</v>
      </c>
      <c r="O11" s="33">
        <v>15</v>
      </c>
      <c r="P11" s="35" t="s">
        <v>27</v>
      </c>
      <c r="Q11" s="35" t="s">
        <v>28</v>
      </c>
      <c r="R11" s="35" t="s">
        <v>29</v>
      </c>
      <c r="S11" s="36" t="s">
        <v>30</v>
      </c>
      <c r="T11" s="3"/>
      <c r="U11" s="3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31" s="2" customFormat="1" ht="33.75" customHeight="1" x14ac:dyDescent="0.25">
      <c r="A12" s="37" t="s">
        <v>43</v>
      </c>
      <c r="B12" s="38" t="s">
        <v>44</v>
      </c>
      <c r="C12" s="39" t="s">
        <v>45</v>
      </c>
      <c r="D12" s="17">
        <f>F12</f>
        <v>322.399</v>
      </c>
      <c r="E12" s="17" t="s">
        <v>31</v>
      </c>
      <c r="F12" s="17">
        <f>G12+H12+I12+J12</f>
        <v>322.399</v>
      </c>
      <c r="G12" s="16">
        <v>0</v>
      </c>
      <c r="H12" s="16">
        <v>0</v>
      </c>
      <c r="I12" s="17">
        <v>322.399</v>
      </c>
      <c r="J12" s="16">
        <v>0</v>
      </c>
      <c r="K12" s="17">
        <f t="shared" ref="K12:K76" si="0">I12/1.2</f>
        <v>268.66583333333335</v>
      </c>
      <c r="L12" s="40" t="s">
        <v>31</v>
      </c>
      <c r="M12" s="17">
        <f>K12</f>
        <v>268.66583333333335</v>
      </c>
      <c r="N12" s="17" t="s">
        <v>31</v>
      </c>
      <c r="O12" s="17" t="s">
        <v>31</v>
      </c>
      <c r="P12" s="17">
        <f>P13+P14+P15+P16+P17+P18</f>
        <v>5.85</v>
      </c>
      <c r="Q12" s="17">
        <f t="shared" ref="P12:R12" si="1">Q13+Q14+Q15+Q16+Q17+Q18</f>
        <v>7.5500000000000007</v>
      </c>
      <c r="R12" s="17">
        <f t="shared" si="1"/>
        <v>0</v>
      </c>
      <c r="S12" s="17">
        <f>S13+S14+S15+S16+S17+S18</f>
        <v>28.285</v>
      </c>
      <c r="T12" s="1"/>
      <c r="U12" s="1"/>
    </row>
    <row r="13" spans="1:31" ht="33.75" customHeight="1" x14ac:dyDescent="0.25">
      <c r="A13" s="41" t="s">
        <v>46</v>
      </c>
      <c r="B13" s="42" t="s">
        <v>47</v>
      </c>
      <c r="C13" s="43" t="s">
        <v>45</v>
      </c>
      <c r="D13" s="17">
        <f t="shared" ref="D13:D76" si="2">F13</f>
        <v>14.050763196</v>
      </c>
      <c r="E13" s="16" t="s">
        <v>31</v>
      </c>
      <c r="F13" s="17">
        <f t="shared" ref="F13:F76" si="3">G13+H13+I13+J13</f>
        <v>14.050763196</v>
      </c>
      <c r="G13" s="16">
        <v>0</v>
      </c>
      <c r="H13" s="16">
        <v>0</v>
      </c>
      <c r="I13" s="17">
        <v>14.050763196</v>
      </c>
      <c r="J13" s="16">
        <v>0</v>
      </c>
      <c r="K13" s="17">
        <f t="shared" si="0"/>
        <v>11.70896933</v>
      </c>
      <c r="L13" s="44" t="s">
        <v>31</v>
      </c>
      <c r="M13" s="17">
        <f t="shared" ref="M13:M76" si="4">K13</f>
        <v>11.70896933</v>
      </c>
      <c r="N13" s="16" t="s">
        <v>31</v>
      </c>
      <c r="O13" s="16" t="s">
        <v>31</v>
      </c>
      <c r="P13" s="17">
        <f t="shared" ref="P13:R13" si="5">P22</f>
        <v>0</v>
      </c>
      <c r="Q13" s="17">
        <f t="shared" si="5"/>
        <v>0</v>
      </c>
      <c r="R13" s="17">
        <f t="shared" si="5"/>
        <v>0</v>
      </c>
      <c r="S13" s="17">
        <f>S22</f>
        <v>19.68</v>
      </c>
    </row>
    <row r="14" spans="1:31" ht="33.75" customHeight="1" x14ac:dyDescent="0.25">
      <c r="A14" s="41" t="s">
        <v>48</v>
      </c>
      <c r="B14" s="42" t="s">
        <v>49</v>
      </c>
      <c r="C14" s="43" t="s">
        <v>45</v>
      </c>
      <c r="D14" s="17">
        <f t="shared" si="2"/>
        <v>237.95461909777526</v>
      </c>
      <c r="E14" s="16" t="s">
        <v>31</v>
      </c>
      <c r="F14" s="17">
        <f t="shared" si="3"/>
        <v>237.95461909777526</v>
      </c>
      <c r="G14" s="16">
        <v>0</v>
      </c>
      <c r="H14" s="16">
        <v>0</v>
      </c>
      <c r="I14" s="17">
        <v>237.95461909777526</v>
      </c>
      <c r="J14" s="16">
        <v>0</v>
      </c>
      <c r="K14" s="17">
        <f t="shared" si="0"/>
        <v>198.29551591481274</v>
      </c>
      <c r="L14" s="44" t="s">
        <v>31</v>
      </c>
      <c r="M14" s="17">
        <f t="shared" si="4"/>
        <v>198.29551591481274</v>
      </c>
      <c r="N14" s="16" t="s">
        <v>31</v>
      </c>
      <c r="O14" s="16" t="s">
        <v>31</v>
      </c>
      <c r="P14" s="17">
        <f t="shared" ref="P14:R14" si="6">P41</f>
        <v>5.85</v>
      </c>
      <c r="Q14" s="17">
        <f t="shared" si="6"/>
        <v>7.5500000000000007</v>
      </c>
      <c r="R14" s="17">
        <f t="shared" si="6"/>
        <v>0</v>
      </c>
      <c r="S14" s="17">
        <f>S41</f>
        <v>8.004999999999999</v>
      </c>
    </row>
    <row r="15" spans="1:31" ht="48.75" customHeight="1" x14ac:dyDescent="0.25">
      <c r="A15" s="41" t="s">
        <v>50</v>
      </c>
      <c r="B15" s="42" t="s">
        <v>51</v>
      </c>
      <c r="C15" s="43" t="s">
        <v>45</v>
      </c>
      <c r="D15" s="17">
        <f t="shared" si="2"/>
        <v>0</v>
      </c>
      <c r="E15" s="16" t="s">
        <v>31</v>
      </c>
      <c r="F15" s="17">
        <f t="shared" si="3"/>
        <v>0</v>
      </c>
      <c r="G15" s="16">
        <v>0</v>
      </c>
      <c r="H15" s="16">
        <v>0</v>
      </c>
      <c r="I15" s="17">
        <v>0</v>
      </c>
      <c r="J15" s="16">
        <v>0</v>
      </c>
      <c r="K15" s="17">
        <f t="shared" si="0"/>
        <v>0</v>
      </c>
      <c r="L15" s="44" t="s">
        <v>31</v>
      </c>
      <c r="M15" s="17">
        <f t="shared" si="4"/>
        <v>0</v>
      </c>
      <c r="N15" s="16" t="s">
        <v>31</v>
      </c>
      <c r="O15" s="16" t="s">
        <v>31</v>
      </c>
      <c r="P15" s="17">
        <v>0</v>
      </c>
      <c r="Q15" s="17">
        <v>0</v>
      </c>
      <c r="R15" s="17">
        <v>0</v>
      </c>
      <c r="S15" s="17">
        <v>0</v>
      </c>
    </row>
    <row r="16" spans="1:31" ht="33.75" customHeight="1" x14ac:dyDescent="0.25">
      <c r="A16" s="41" t="s">
        <v>52</v>
      </c>
      <c r="B16" s="42" t="s">
        <v>53</v>
      </c>
      <c r="C16" s="43" t="s">
        <v>45</v>
      </c>
      <c r="D16" s="17">
        <f t="shared" si="2"/>
        <v>0.67641405600000004</v>
      </c>
      <c r="E16" s="16" t="s">
        <v>31</v>
      </c>
      <c r="F16" s="17">
        <f t="shared" si="3"/>
        <v>0.67641405600000004</v>
      </c>
      <c r="G16" s="16">
        <v>0</v>
      </c>
      <c r="H16" s="16">
        <v>0</v>
      </c>
      <c r="I16" s="17">
        <v>0.67641405600000004</v>
      </c>
      <c r="J16" s="16">
        <v>0</v>
      </c>
      <c r="K16" s="17">
        <f t="shared" si="0"/>
        <v>0.56367838000000003</v>
      </c>
      <c r="L16" s="44" t="s">
        <v>31</v>
      </c>
      <c r="M16" s="17">
        <f t="shared" si="4"/>
        <v>0.56367838000000003</v>
      </c>
      <c r="N16" s="16" t="s">
        <v>31</v>
      </c>
      <c r="O16" s="16" t="s">
        <v>31</v>
      </c>
      <c r="P16" s="17">
        <f t="shared" ref="P16:R16" si="7">P74</f>
        <v>0</v>
      </c>
      <c r="Q16" s="17">
        <f t="shared" si="7"/>
        <v>0</v>
      </c>
      <c r="R16" s="17">
        <f t="shared" si="7"/>
        <v>0</v>
      </c>
      <c r="S16" s="17">
        <f>S74</f>
        <v>0.6</v>
      </c>
    </row>
    <row r="17" spans="1:19" ht="33.75" customHeight="1" x14ac:dyDescent="0.25">
      <c r="A17" s="41" t="s">
        <v>54</v>
      </c>
      <c r="B17" s="42" t="s">
        <v>55</v>
      </c>
      <c r="C17" s="43" t="s">
        <v>45</v>
      </c>
      <c r="D17" s="17">
        <f t="shared" si="2"/>
        <v>0</v>
      </c>
      <c r="E17" s="16" t="s">
        <v>31</v>
      </c>
      <c r="F17" s="17">
        <f t="shared" si="3"/>
        <v>0</v>
      </c>
      <c r="G17" s="16">
        <v>0</v>
      </c>
      <c r="H17" s="16">
        <v>0</v>
      </c>
      <c r="I17" s="17">
        <v>0</v>
      </c>
      <c r="J17" s="16">
        <v>0</v>
      </c>
      <c r="K17" s="17">
        <f t="shared" si="0"/>
        <v>0</v>
      </c>
      <c r="L17" s="44" t="s">
        <v>31</v>
      </c>
      <c r="M17" s="17">
        <f t="shared" si="4"/>
        <v>0</v>
      </c>
      <c r="N17" s="16" t="s">
        <v>31</v>
      </c>
      <c r="O17" s="16" t="s">
        <v>31</v>
      </c>
      <c r="P17" s="17">
        <v>0</v>
      </c>
      <c r="Q17" s="17">
        <v>0</v>
      </c>
      <c r="R17" s="17">
        <v>0</v>
      </c>
      <c r="S17" s="17">
        <v>0</v>
      </c>
    </row>
    <row r="18" spans="1:19" ht="33.75" customHeight="1" x14ac:dyDescent="0.25">
      <c r="A18" s="41" t="s">
        <v>56</v>
      </c>
      <c r="B18" s="42" t="s">
        <v>57</v>
      </c>
      <c r="C18" s="43" t="s">
        <v>45</v>
      </c>
      <c r="D18" s="17">
        <f t="shared" si="2"/>
        <v>69.71621180130947</v>
      </c>
      <c r="E18" s="16" t="s">
        <v>31</v>
      </c>
      <c r="F18" s="17">
        <f t="shared" si="3"/>
        <v>69.71621180130947</v>
      </c>
      <c r="G18" s="16">
        <v>0</v>
      </c>
      <c r="H18" s="16">
        <v>0</v>
      </c>
      <c r="I18" s="17">
        <v>69.71621180130947</v>
      </c>
      <c r="J18" s="16">
        <v>0</v>
      </c>
      <c r="K18" s="17">
        <f t="shared" si="0"/>
        <v>58.096843167757896</v>
      </c>
      <c r="L18" s="44" t="s">
        <v>31</v>
      </c>
      <c r="M18" s="17">
        <f t="shared" si="4"/>
        <v>58.096843167757896</v>
      </c>
      <c r="N18" s="16" t="s">
        <v>31</v>
      </c>
      <c r="O18" s="16" t="s">
        <v>31</v>
      </c>
      <c r="P18" s="17">
        <v>0</v>
      </c>
      <c r="Q18" s="17">
        <v>0</v>
      </c>
      <c r="R18" s="17">
        <v>0</v>
      </c>
      <c r="S18" s="17">
        <v>0</v>
      </c>
    </row>
    <row r="19" spans="1:19" ht="27.75" customHeight="1" x14ac:dyDescent="0.25">
      <c r="A19" s="41" t="s">
        <v>31</v>
      </c>
      <c r="B19" s="42">
        <v>0</v>
      </c>
      <c r="C19" s="41" t="s">
        <v>31</v>
      </c>
      <c r="D19" s="41" t="s">
        <v>31</v>
      </c>
      <c r="E19" s="41" t="s">
        <v>31</v>
      </c>
      <c r="F19" s="41" t="s">
        <v>31</v>
      </c>
      <c r="G19" s="41" t="s">
        <v>31</v>
      </c>
      <c r="H19" s="41" t="s">
        <v>31</v>
      </c>
      <c r="I19" s="41" t="s">
        <v>31</v>
      </c>
      <c r="J19" s="41" t="s">
        <v>31</v>
      </c>
      <c r="K19" s="41" t="s">
        <v>31</v>
      </c>
      <c r="L19" s="41" t="s">
        <v>31</v>
      </c>
      <c r="M19" s="41" t="s">
        <v>31</v>
      </c>
      <c r="N19" s="41" t="s">
        <v>31</v>
      </c>
      <c r="O19" s="41" t="s">
        <v>31</v>
      </c>
      <c r="P19" s="41" t="s">
        <v>31</v>
      </c>
      <c r="Q19" s="41" t="s">
        <v>31</v>
      </c>
      <c r="R19" s="41" t="s">
        <v>31</v>
      </c>
      <c r="S19" s="41" t="s">
        <v>31</v>
      </c>
    </row>
    <row r="20" spans="1:19" ht="27.75" customHeight="1" x14ac:dyDescent="0.25">
      <c r="A20" s="41" t="s">
        <v>58</v>
      </c>
      <c r="B20" s="42" t="s">
        <v>59</v>
      </c>
      <c r="C20" s="41" t="s">
        <v>31</v>
      </c>
      <c r="D20" s="41" t="s">
        <v>31</v>
      </c>
      <c r="E20" s="41" t="s">
        <v>31</v>
      </c>
      <c r="F20" s="41" t="s">
        <v>31</v>
      </c>
      <c r="G20" s="41" t="s">
        <v>31</v>
      </c>
      <c r="H20" s="41" t="s">
        <v>31</v>
      </c>
      <c r="I20" s="41" t="s">
        <v>31</v>
      </c>
      <c r="J20" s="41" t="s">
        <v>31</v>
      </c>
      <c r="K20" s="41" t="s">
        <v>31</v>
      </c>
      <c r="L20" s="41" t="s">
        <v>31</v>
      </c>
      <c r="M20" s="41" t="s">
        <v>31</v>
      </c>
      <c r="N20" s="41" t="s">
        <v>31</v>
      </c>
      <c r="O20" s="41" t="s">
        <v>31</v>
      </c>
      <c r="P20" s="41" t="s">
        <v>31</v>
      </c>
      <c r="Q20" s="41" t="s">
        <v>31</v>
      </c>
      <c r="R20" s="41" t="s">
        <v>31</v>
      </c>
      <c r="S20" s="41" t="s">
        <v>31</v>
      </c>
    </row>
    <row r="21" spans="1:19" ht="27.75" customHeight="1" x14ac:dyDescent="0.25">
      <c r="A21" s="41" t="s">
        <v>60</v>
      </c>
      <c r="B21" s="42">
        <v>0</v>
      </c>
      <c r="C21" s="43" t="s">
        <v>45</v>
      </c>
      <c r="D21" s="17">
        <f t="shared" si="2"/>
        <v>14.050763195999998</v>
      </c>
      <c r="E21" s="16" t="s">
        <v>31</v>
      </c>
      <c r="F21" s="17">
        <f t="shared" si="3"/>
        <v>14.050763195999998</v>
      </c>
      <c r="G21" s="16">
        <v>0</v>
      </c>
      <c r="H21" s="16">
        <v>0</v>
      </c>
      <c r="I21" s="17">
        <v>14.050763195999998</v>
      </c>
      <c r="J21" s="16">
        <v>0</v>
      </c>
      <c r="K21" s="17">
        <f t="shared" si="0"/>
        <v>11.708969329999999</v>
      </c>
      <c r="L21" s="44" t="s">
        <v>31</v>
      </c>
      <c r="M21" s="17">
        <f t="shared" si="4"/>
        <v>11.708969329999999</v>
      </c>
      <c r="N21" s="44" t="s">
        <v>31</v>
      </c>
      <c r="O21" s="44" t="s">
        <v>31</v>
      </c>
      <c r="P21" s="45">
        <v>0</v>
      </c>
      <c r="Q21" s="46">
        <v>0</v>
      </c>
      <c r="R21" s="45">
        <v>0</v>
      </c>
      <c r="S21" s="17">
        <v>0</v>
      </c>
    </row>
    <row r="22" spans="1:19" ht="33.75" customHeight="1" x14ac:dyDescent="0.25">
      <c r="A22" s="41" t="s">
        <v>61</v>
      </c>
      <c r="B22" s="42" t="s">
        <v>62</v>
      </c>
      <c r="C22" s="43" t="s">
        <v>45</v>
      </c>
      <c r="D22" s="17">
        <f t="shared" si="2"/>
        <v>6.0356631959999998</v>
      </c>
      <c r="E22" s="16" t="s">
        <v>31</v>
      </c>
      <c r="F22" s="17">
        <f t="shared" si="3"/>
        <v>6.0356631959999998</v>
      </c>
      <c r="G22" s="16">
        <v>0</v>
      </c>
      <c r="H22" s="16">
        <v>0</v>
      </c>
      <c r="I22" s="17">
        <v>6.0356631959999998</v>
      </c>
      <c r="J22" s="16">
        <v>0</v>
      </c>
      <c r="K22" s="17">
        <f t="shared" si="0"/>
        <v>5.0297193299999998</v>
      </c>
      <c r="L22" s="44" t="s">
        <v>31</v>
      </c>
      <c r="M22" s="17">
        <f t="shared" si="4"/>
        <v>5.0297193299999998</v>
      </c>
      <c r="N22" s="44" t="s">
        <v>31</v>
      </c>
      <c r="O22" s="44" t="s">
        <v>31</v>
      </c>
      <c r="P22" s="16">
        <v>0</v>
      </c>
      <c r="Q22" s="46">
        <v>0</v>
      </c>
      <c r="R22" s="16">
        <v>0</v>
      </c>
      <c r="S22" s="17">
        <f>S23+S27+S28</f>
        <v>19.68</v>
      </c>
    </row>
    <row r="23" spans="1:19" ht="56.25" customHeight="1" x14ac:dyDescent="0.25">
      <c r="A23" s="41" t="s">
        <v>63</v>
      </c>
      <c r="B23" s="42" t="s">
        <v>64</v>
      </c>
      <c r="C23" s="43" t="s">
        <v>45</v>
      </c>
      <c r="D23" s="17">
        <f t="shared" si="2"/>
        <v>6.0356631959999998</v>
      </c>
      <c r="E23" s="16" t="s">
        <v>31</v>
      </c>
      <c r="F23" s="17">
        <f t="shared" si="3"/>
        <v>6.0356631959999998</v>
      </c>
      <c r="G23" s="16">
        <v>0</v>
      </c>
      <c r="H23" s="16">
        <v>0</v>
      </c>
      <c r="I23" s="17">
        <v>6.0356631959999998</v>
      </c>
      <c r="J23" s="16">
        <v>0</v>
      </c>
      <c r="K23" s="17">
        <f t="shared" si="0"/>
        <v>5.0297193299999998</v>
      </c>
      <c r="L23" s="44" t="s">
        <v>31</v>
      </c>
      <c r="M23" s="17">
        <f t="shared" si="4"/>
        <v>5.0297193299999998</v>
      </c>
      <c r="N23" s="16" t="s">
        <v>31</v>
      </c>
      <c r="O23" s="16" t="s">
        <v>31</v>
      </c>
      <c r="P23" s="16" t="s">
        <v>31</v>
      </c>
      <c r="Q23" s="46">
        <v>0</v>
      </c>
      <c r="R23" s="16" t="s">
        <v>31</v>
      </c>
      <c r="S23" s="17">
        <f>S24+S25+S26</f>
        <v>19.68</v>
      </c>
    </row>
    <row r="24" spans="1:19" ht="56.25" customHeight="1" x14ac:dyDescent="0.25">
      <c r="A24" s="47" t="s">
        <v>195</v>
      </c>
      <c r="B24" s="42" t="s">
        <v>196</v>
      </c>
      <c r="C24" s="45" t="s">
        <v>197</v>
      </c>
      <c r="D24" s="17">
        <f t="shared" si="2"/>
        <v>4.7963631959999997</v>
      </c>
      <c r="E24" s="16" t="s">
        <v>207</v>
      </c>
      <c r="F24" s="17">
        <f t="shared" si="3"/>
        <v>4.7963631959999997</v>
      </c>
      <c r="G24" s="16">
        <v>0</v>
      </c>
      <c r="H24" s="16">
        <v>0</v>
      </c>
      <c r="I24" s="17">
        <v>4.7963631959999997</v>
      </c>
      <c r="J24" s="16">
        <v>0</v>
      </c>
      <c r="K24" s="17">
        <f t="shared" si="0"/>
        <v>3.9969693299999998</v>
      </c>
      <c r="L24" s="44">
        <v>2023</v>
      </c>
      <c r="M24" s="17">
        <f t="shared" si="4"/>
        <v>3.9969693299999998</v>
      </c>
      <c r="N24" s="48" t="s">
        <v>33</v>
      </c>
      <c r="O24" s="16" t="s">
        <v>31</v>
      </c>
      <c r="P24" s="16" t="s">
        <v>31</v>
      </c>
      <c r="Q24" s="46">
        <v>0</v>
      </c>
      <c r="R24" s="16">
        <v>0</v>
      </c>
      <c r="S24" s="17">
        <v>19.68</v>
      </c>
    </row>
    <row r="25" spans="1:19" ht="56.25" customHeight="1" x14ac:dyDescent="0.25">
      <c r="A25" s="47" t="s">
        <v>198</v>
      </c>
      <c r="B25" s="42" t="s">
        <v>199</v>
      </c>
      <c r="C25" s="45" t="s">
        <v>200</v>
      </c>
      <c r="D25" s="17">
        <f t="shared" si="2"/>
        <v>0.14900000000000038</v>
      </c>
      <c r="E25" s="16" t="s">
        <v>36</v>
      </c>
      <c r="F25" s="17">
        <f t="shared" si="3"/>
        <v>0.14900000000000038</v>
      </c>
      <c r="G25" s="16">
        <v>0</v>
      </c>
      <c r="H25" s="16">
        <v>0</v>
      </c>
      <c r="I25" s="17">
        <v>0.14900000000000038</v>
      </c>
      <c r="J25" s="16">
        <v>0</v>
      </c>
      <c r="K25" s="17">
        <f t="shared" si="0"/>
        <v>0.12416666666666699</v>
      </c>
      <c r="L25" s="44">
        <v>2023</v>
      </c>
      <c r="M25" s="17">
        <f t="shared" si="4"/>
        <v>0.12416666666666699</v>
      </c>
      <c r="N25" s="15" t="s">
        <v>210</v>
      </c>
      <c r="O25" s="16" t="s">
        <v>31</v>
      </c>
      <c r="P25" s="16" t="s">
        <v>31</v>
      </c>
      <c r="Q25" s="46">
        <v>0</v>
      </c>
      <c r="R25" s="16" t="s">
        <v>31</v>
      </c>
      <c r="S25" s="17">
        <v>0</v>
      </c>
    </row>
    <row r="26" spans="1:19" ht="56.25" customHeight="1" x14ac:dyDescent="0.25">
      <c r="A26" s="47" t="s">
        <v>201</v>
      </c>
      <c r="B26" s="42" t="s">
        <v>184</v>
      </c>
      <c r="C26" s="45" t="s">
        <v>202</v>
      </c>
      <c r="D26" s="17">
        <f t="shared" si="2"/>
        <v>1.0902999999999996</v>
      </c>
      <c r="E26" s="16" t="s">
        <v>36</v>
      </c>
      <c r="F26" s="17">
        <f t="shared" si="3"/>
        <v>1.0902999999999996</v>
      </c>
      <c r="G26" s="16">
        <v>0</v>
      </c>
      <c r="H26" s="16">
        <v>0</v>
      </c>
      <c r="I26" s="17">
        <v>1.0902999999999996</v>
      </c>
      <c r="J26" s="16">
        <v>0</v>
      </c>
      <c r="K26" s="17">
        <f t="shared" si="0"/>
        <v>0.90858333333333308</v>
      </c>
      <c r="L26" s="44">
        <v>2023</v>
      </c>
      <c r="M26" s="17">
        <f t="shared" si="4"/>
        <v>0.90858333333333308</v>
      </c>
      <c r="N26" s="15" t="s">
        <v>210</v>
      </c>
      <c r="O26" s="16" t="s">
        <v>31</v>
      </c>
      <c r="P26" s="16" t="s">
        <v>31</v>
      </c>
      <c r="Q26" s="46">
        <v>0</v>
      </c>
      <c r="R26" s="16" t="s">
        <v>31</v>
      </c>
      <c r="S26" s="17">
        <v>0</v>
      </c>
    </row>
    <row r="27" spans="1:19" ht="52.5" customHeight="1" x14ac:dyDescent="0.25">
      <c r="A27" s="41" t="s">
        <v>65</v>
      </c>
      <c r="B27" s="42" t="s">
        <v>66</v>
      </c>
      <c r="C27" s="43" t="s">
        <v>45</v>
      </c>
      <c r="D27" s="17">
        <f t="shared" si="2"/>
        <v>0</v>
      </c>
      <c r="E27" s="16" t="s">
        <v>31</v>
      </c>
      <c r="F27" s="17">
        <f t="shared" si="3"/>
        <v>0</v>
      </c>
      <c r="G27" s="16">
        <v>0</v>
      </c>
      <c r="H27" s="16">
        <v>0</v>
      </c>
      <c r="I27" s="17">
        <v>0</v>
      </c>
      <c r="J27" s="16">
        <v>0</v>
      </c>
      <c r="K27" s="17">
        <f t="shared" si="0"/>
        <v>0</v>
      </c>
      <c r="L27" s="44" t="s">
        <v>31</v>
      </c>
      <c r="M27" s="17">
        <f t="shared" si="4"/>
        <v>0</v>
      </c>
      <c r="N27" s="16" t="s">
        <v>31</v>
      </c>
      <c r="O27" s="16" t="s">
        <v>31</v>
      </c>
      <c r="P27" s="16" t="s">
        <v>31</v>
      </c>
      <c r="Q27" s="46">
        <v>0</v>
      </c>
      <c r="R27" s="16" t="s">
        <v>31</v>
      </c>
      <c r="S27" s="17">
        <v>0</v>
      </c>
    </row>
    <row r="28" spans="1:19" ht="45" customHeight="1" x14ac:dyDescent="0.25">
      <c r="A28" s="41" t="s">
        <v>67</v>
      </c>
      <c r="B28" s="42" t="s">
        <v>68</v>
      </c>
      <c r="C28" s="43" t="s">
        <v>45</v>
      </c>
      <c r="D28" s="17">
        <f t="shared" si="2"/>
        <v>0</v>
      </c>
      <c r="E28" s="16" t="s">
        <v>31</v>
      </c>
      <c r="F28" s="17">
        <f t="shared" si="3"/>
        <v>0</v>
      </c>
      <c r="G28" s="16">
        <v>0</v>
      </c>
      <c r="H28" s="16">
        <v>0</v>
      </c>
      <c r="I28" s="17">
        <v>0</v>
      </c>
      <c r="J28" s="16">
        <v>0</v>
      </c>
      <c r="K28" s="17">
        <f t="shared" si="0"/>
        <v>0</v>
      </c>
      <c r="L28" s="44" t="s">
        <v>31</v>
      </c>
      <c r="M28" s="17">
        <f t="shared" si="4"/>
        <v>0</v>
      </c>
      <c r="N28" s="16" t="s">
        <v>31</v>
      </c>
      <c r="O28" s="16" t="s">
        <v>31</v>
      </c>
      <c r="P28" s="45">
        <v>0</v>
      </c>
      <c r="Q28" s="46">
        <v>0</v>
      </c>
      <c r="R28" s="45">
        <v>0</v>
      </c>
      <c r="S28" s="17">
        <v>0</v>
      </c>
    </row>
    <row r="29" spans="1:19" ht="45" customHeight="1" collapsed="1" x14ac:dyDescent="0.25">
      <c r="A29" s="41" t="s">
        <v>69</v>
      </c>
      <c r="B29" s="42" t="s">
        <v>70</v>
      </c>
      <c r="C29" s="43" t="s">
        <v>45</v>
      </c>
      <c r="D29" s="17">
        <f t="shared" si="2"/>
        <v>0</v>
      </c>
      <c r="E29" s="16" t="s">
        <v>31</v>
      </c>
      <c r="F29" s="17">
        <f t="shared" si="3"/>
        <v>0</v>
      </c>
      <c r="G29" s="16">
        <v>0</v>
      </c>
      <c r="H29" s="16">
        <v>0</v>
      </c>
      <c r="I29" s="17">
        <v>0</v>
      </c>
      <c r="J29" s="16">
        <v>0</v>
      </c>
      <c r="K29" s="17">
        <f t="shared" si="0"/>
        <v>0</v>
      </c>
      <c r="L29" s="44" t="s">
        <v>31</v>
      </c>
      <c r="M29" s="17">
        <f t="shared" si="4"/>
        <v>0</v>
      </c>
      <c r="N29" s="16" t="s">
        <v>31</v>
      </c>
      <c r="O29" s="16" t="s">
        <v>31</v>
      </c>
      <c r="P29" s="45">
        <v>0</v>
      </c>
      <c r="Q29" s="46">
        <v>0</v>
      </c>
      <c r="R29" s="45">
        <v>0</v>
      </c>
      <c r="S29" s="17">
        <v>0</v>
      </c>
    </row>
    <row r="30" spans="1:19" ht="57" customHeight="1" x14ac:dyDescent="0.25">
      <c r="A30" s="41" t="s">
        <v>71</v>
      </c>
      <c r="B30" s="42" t="s">
        <v>72</v>
      </c>
      <c r="C30" s="43" t="s">
        <v>45</v>
      </c>
      <c r="D30" s="17">
        <f t="shared" si="2"/>
        <v>0</v>
      </c>
      <c r="E30" s="16" t="s">
        <v>31</v>
      </c>
      <c r="F30" s="17">
        <f t="shared" si="3"/>
        <v>0</v>
      </c>
      <c r="G30" s="16">
        <v>0</v>
      </c>
      <c r="H30" s="16">
        <v>0</v>
      </c>
      <c r="I30" s="17">
        <v>0</v>
      </c>
      <c r="J30" s="16">
        <v>0</v>
      </c>
      <c r="K30" s="17">
        <f t="shared" si="0"/>
        <v>0</v>
      </c>
      <c r="L30" s="44" t="s">
        <v>31</v>
      </c>
      <c r="M30" s="17">
        <f t="shared" si="4"/>
        <v>0</v>
      </c>
      <c r="N30" s="16" t="s">
        <v>31</v>
      </c>
      <c r="O30" s="16" t="s">
        <v>31</v>
      </c>
      <c r="P30" s="45">
        <v>0</v>
      </c>
      <c r="Q30" s="46">
        <v>0</v>
      </c>
      <c r="R30" s="45">
        <v>0</v>
      </c>
      <c r="S30" s="17">
        <v>0</v>
      </c>
    </row>
    <row r="31" spans="1:19" ht="45" customHeight="1" x14ac:dyDescent="0.25">
      <c r="A31" s="41" t="s">
        <v>73</v>
      </c>
      <c r="B31" s="42" t="s">
        <v>74</v>
      </c>
      <c r="C31" s="43" t="s">
        <v>45</v>
      </c>
      <c r="D31" s="17">
        <f t="shared" si="2"/>
        <v>0</v>
      </c>
      <c r="E31" s="16" t="s">
        <v>31</v>
      </c>
      <c r="F31" s="17">
        <f t="shared" si="3"/>
        <v>0</v>
      </c>
      <c r="G31" s="16">
        <v>0</v>
      </c>
      <c r="H31" s="16">
        <v>0</v>
      </c>
      <c r="I31" s="17">
        <v>0</v>
      </c>
      <c r="J31" s="16">
        <v>0</v>
      </c>
      <c r="K31" s="17">
        <f t="shared" si="0"/>
        <v>0</v>
      </c>
      <c r="L31" s="44" t="s">
        <v>31</v>
      </c>
      <c r="M31" s="17">
        <f t="shared" si="4"/>
        <v>0</v>
      </c>
      <c r="N31" s="16" t="s">
        <v>31</v>
      </c>
      <c r="O31" s="16" t="s">
        <v>31</v>
      </c>
      <c r="P31" s="45">
        <v>0</v>
      </c>
      <c r="Q31" s="46">
        <v>0</v>
      </c>
      <c r="R31" s="45">
        <v>0</v>
      </c>
      <c r="S31" s="17">
        <v>0</v>
      </c>
    </row>
    <row r="32" spans="1:19" ht="45" customHeight="1" collapsed="1" x14ac:dyDescent="0.25">
      <c r="A32" s="41" t="s">
        <v>75</v>
      </c>
      <c r="B32" s="42" t="s">
        <v>76</v>
      </c>
      <c r="C32" s="43" t="s">
        <v>45</v>
      </c>
      <c r="D32" s="17">
        <f t="shared" si="2"/>
        <v>0</v>
      </c>
      <c r="E32" s="16" t="s">
        <v>31</v>
      </c>
      <c r="F32" s="17">
        <f t="shared" si="3"/>
        <v>0</v>
      </c>
      <c r="G32" s="16">
        <v>0</v>
      </c>
      <c r="H32" s="16">
        <v>0</v>
      </c>
      <c r="I32" s="17">
        <v>0</v>
      </c>
      <c r="J32" s="16">
        <v>0</v>
      </c>
      <c r="K32" s="17">
        <f t="shared" si="0"/>
        <v>0</v>
      </c>
      <c r="L32" s="44" t="s">
        <v>31</v>
      </c>
      <c r="M32" s="17">
        <f t="shared" si="4"/>
        <v>0</v>
      </c>
      <c r="N32" s="16" t="s">
        <v>31</v>
      </c>
      <c r="O32" s="16" t="s">
        <v>31</v>
      </c>
      <c r="P32" s="45">
        <v>0</v>
      </c>
      <c r="Q32" s="46">
        <v>0</v>
      </c>
      <c r="R32" s="45">
        <v>0</v>
      </c>
      <c r="S32" s="17">
        <v>0</v>
      </c>
    </row>
    <row r="33" spans="1:19" ht="45" customHeight="1" x14ac:dyDescent="0.25">
      <c r="A33" s="41" t="s">
        <v>77</v>
      </c>
      <c r="B33" s="42" t="s">
        <v>78</v>
      </c>
      <c r="C33" s="43" t="s">
        <v>45</v>
      </c>
      <c r="D33" s="17">
        <f t="shared" si="2"/>
        <v>0</v>
      </c>
      <c r="E33" s="16" t="s">
        <v>31</v>
      </c>
      <c r="F33" s="17">
        <f t="shared" si="3"/>
        <v>0</v>
      </c>
      <c r="G33" s="16">
        <v>0</v>
      </c>
      <c r="H33" s="16">
        <v>0</v>
      </c>
      <c r="I33" s="17">
        <v>0</v>
      </c>
      <c r="J33" s="16">
        <v>0</v>
      </c>
      <c r="K33" s="17">
        <f t="shared" si="0"/>
        <v>0</v>
      </c>
      <c r="L33" s="44" t="s">
        <v>31</v>
      </c>
      <c r="M33" s="17">
        <f t="shared" si="4"/>
        <v>0</v>
      </c>
      <c r="N33" s="16" t="s">
        <v>31</v>
      </c>
      <c r="O33" s="16" t="s">
        <v>31</v>
      </c>
      <c r="P33" s="45">
        <v>0</v>
      </c>
      <c r="Q33" s="46">
        <v>0</v>
      </c>
      <c r="R33" s="45">
        <v>0</v>
      </c>
      <c r="S33" s="17">
        <v>0</v>
      </c>
    </row>
    <row r="34" spans="1:19" ht="95.25" customHeight="1" x14ac:dyDescent="0.25">
      <c r="A34" s="41" t="s">
        <v>77</v>
      </c>
      <c r="B34" s="42" t="s">
        <v>79</v>
      </c>
      <c r="C34" s="43" t="s">
        <v>45</v>
      </c>
      <c r="D34" s="17">
        <f t="shared" si="2"/>
        <v>0</v>
      </c>
      <c r="E34" s="16" t="s">
        <v>31</v>
      </c>
      <c r="F34" s="17">
        <f t="shared" si="3"/>
        <v>0</v>
      </c>
      <c r="G34" s="16">
        <v>0</v>
      </c>
      <c r="H34" s="16">
        <v>0</v>
      </c>
      <c r="I34" s="17">
        <v>0</v>
      </c>
      <c r="J34" s="16">
        <v>0</v>
      </c>
      <c r="K34" s="17">
        <f t="shared" si="0"/>
        <v>0</v>
      </c>
      <c r="L34" s="44" t="s">
        <v>31</v>
      </c>
      <c r="M34" s="17">
        <f t="shared" si="4"/>
        <v>0</v>
      </c>
      <c r="N34" s="16" t="s">
        <v>31</v>
      </c>
      <c r="O34" s="16" t="s">
        <v>31</v>
      </c>
      <c r="P34" s="45">
        <v>0</v>
      </c>
      <c r="Q34" s="46">
        <v>0</v>
      </c>
      <c r="R34" s="45">
        <v>0</v>
      </c>
      <c r="S34" s="17">
        <v>0</v>
      </c>
    </row>
    <row r="35" spans="1:19" ht="78" customHeight="1" x14ac:dyDescent="0.25">
      <c r="A35" s="41" t="s">
        <v>77</v>
      </c>
      <c r="B35" s="42" t="s">
        <v>80</v>
      </c>
      <c r="C35" s="43" t="s">
        <v>45</v>
      </c>
      <c r="D35" s="17">
        <f t="shared" si="2"/>
        <v>0</v>
      </c>
      <c r="E35" s="16" t="s">
        <v>31</v>
      </c>
      <c r="F35" s="17">
        <f t="shared" si="3"/>
        <v>0</v>
      </c>
      <c r="G35" s="16">
        <v>0</v>
      </c>
      <c r="H35" s="16">
        <v>0</v>
      </c>
      <c r="I35" s="17">
        <v>0</v>
      </c>
      <c r="J35" s="16">
        <v>0</v>
      </c>
      <c r="K35" s="17">
        <f t="shared" si="0"/>
        <v>0</v>
      </c>
      <c r="L35" s="44" t="s">
        <v>31</v>
      </c>
      <c r="M35" s="17">
        <f t="shared" si="4"/>
        <v>0</v>
      </c>
      <c r="N35" s="16" t="s">
        <v>31</v>
      </c>
      <c r="O35" s="16" t="s">
        <v>31</v>
      </c>
      <c r="P35" s="45">
        <v>0</v>
      </c>
      <c r="Q35" s="46">
        <v>0</v>
      </c>
      <c r="R35" s="45">
        <v>0</v>
      </c>
      <c r="S35" s="17">
        <v>0</v>
      </c>
    </row>
    <row r="36" spans="1:19" ht="87.75" customHeight="1" x14ac:dyDescent="0.25">
      <c r="A36" s="41" t="s">
        <v>77</v>
      </c>
      <c r="B36" s="42" t="s">
        <v>79</v>
      </c>
      <c r="C36" s="43" t="s">
        <v>45</v>
      </c>
      <c r="D36" s="17">
        <f t="shared" si="2"/>
        <v>0</v>
      </c>
      <c r="E36" s="16" t="s">
        <v>31</v>
      </c>
      <c r="F36" s="17">
        <f t="shared" si="3"/>
        <v>0</v>
      </c>
      <c r="G36" s="16">
        <v>0</v>
      </c>
      <c r="H36" s="16">
        <v>0</v>
      </c>
      <c r="I36" s="17">
        <v>0</v>
      </c>
      <c r="J36" s="16">
        <v>0</v>
      </c>
      <c r="K36" s="17">
        <f t="shared" si="0"/>
        <v>0</v>
      </c>
      <c r="L36" s="44" t="s">
        <v>31</v>
      </c>
      <c r="M36" s="17">
        <f t="shared" si="4"/>
        <v>0</v>
      </c>
      <c r="N36" s="16" t="s">
        <v>31</v>
      </c>
      <c r="O36" s="16" t="s">
        <v>31</v>
      </c>
      <c r="P36" s="45">
        <v>0</v>
      </c>
      <c r="Q36" s="46">
        <v>0</v>
      </c>
      <c r="R36" s="45">
        <v>0</v>
      </c>
      <c r="S36" s="17">
        <v>0</v>
      </c>
    </row>
    <row r="37" spans="1:19" ht="93" customHeight="1" collapsed="1" x14ac:dyDescent="0.25">
      <c r="A37" s="41" t="s">
        <v>81</v>
      </c>
      <c r="B37" s="42" t="s">
        <v>82</v>
      </c>
      <c r="C37" s="43" t="s">
        <v>45</v>
      </c>
      <c r="D37" s="17">
        <f t="shared" si="2"/>
        <v>8.0150999999999986</v>
      </c>
      <c r="E37" s="16" t="s">
        <v>31</v>
      </c>
      <c r="F37" s="17">
        <f t="shared" si="3"/>
        <v>8.0150999999999986</v>
      </c>
      <c r="G37" s="16">
        <v>0</v>
      </c>
      <c r="H37" s="16">
        <v>0</v>
      </c>
      <c r="I37" s="17">
        <v>8.0150999999999986</v>
      </c>
      <c r="J37" s="16">
        <v>0</v>
      </c>
      <c r="K37" s="17">
        <f t="shared" si="0"/>
        <v>6.6792499999999988</v>
      </c>
      <c r="L37" s="44" t="s">
        <v>31</v>
      </c>
      <c r="M37" s="17">
        <f t="shared" si="4"/>
        <v>6.6792499999999988</v>
      </c>
      <c r="N37" s="16" t="s">
        <v>31</v>
      </c>
      <c r="O37" s="16" t="s">
        <v>31</v>
      </c>
      <c r="P37" s="45">
        <v>0</v>
      </c>
      <c r="Q37" s="46">
        <v>0</v>
      </c>
      <c r="R37" s="45">
        <v>0</v>
      </c>
      <c r="S37" s="17">
        <v>0</v>
      </c>
    </row>
    <row r="38" spans="1:19" ht="75" customHeight="1" x14ac:dyDescent="0.25">
      <c r="A38" s="41" t="s">
        <v>83</v>
      </c>
      <c r="B38" s="42" t="s">
        <v>84</v>
      </c>
      <c r="C38" s="43" t="s">
        <v>45</v>
      </c>
      <c r="D38" s="17">
        <f t="shared" si="2"/>
        <v>0</v>
      </c>
      <c r="E38" s="16" t="s">
        <v>31</v>
      </c>
      <c r="F38" s="17">
        <f t="shared" si="3"/>
        <v>0</v>
      </c>
      <c r="G38" s="16">
        <v>0</v>
      </c>
      <c r="H38" s="16">
        <v>0</v>
      </c>
      <c r="I38" s="17">
        <v>0</v>
      </c>
      <c r="J38" s="16">
        <v>0</v>
      </c>
      <c r="K38" s="17">
        <f t="shared" si="0"/>
        <v>0</v>
      </c>
      <c r="L38" s="44" t="s">
        <v>31</v>
      </c>
      <c r="M38" s="17">
        <f t="shared" si="4"/>
        <v>0</v>
      </c>
      <c r="N38" s="16" t="s">
        <v>31</v>
      </c>
      <c r="O38" s="16" t="s">
        <v>31</v>
      </c>
      <c r="P38" s="45">
        <v>0</v>
      </c>
      <c r="Q38" s="46">
        <v>0</v>
      </c>
      <c r="R38" s="45">
        <v>0</v>
      </c>
      <c r="S38" s="17">
        <v>0</v>
      </c>
    </row>
    <row r="39" spans="1:19" ht="66" customHeight="1" x14ac:dyDescent="0.25">
      <c r="A39" s="41" t="s">
        <v>85</v>
      </c>
      <c r="B39" s="42" t="s">
        <v>86</v>
      </c>
      <c r="C39" s="43" t="s">
        <v>45</v>
      </c>
      <c r="D39" s="17">
        <f t="shared" si="2"/>
        <v>8.0150999999999986</v>
      </c>
      <c r="E39" s="16" t="s">
        <v>31</v>
      </c>
      <c r="F39" s="17">
        <f t="shared" si="3"/>
        <v>8.0150999999999986</v>
      </c>
      <c r="G39" s="16">
        <v>0</v>
      </c>
      <c r="H39" s="16">
        <v>0</v>
      </c>
      <c r="I39" s="17">
        <v>8.0150999999999986</v>
      </c>
      <c r="J39" s="16">
        <v>0</v>
      </c>
      <c r="K39" s="17">
        <f t="shared" si="0"/>
        <v>6.6792499999999988</v>
      </c>
      <c r="L39" s="44" t="s">
        <v>31</v>
      </c>
      <c r="M39" s="17">
        <f t="shared" si="4"/>
        <v>6.6792499999999988</v>
      </c>
      <c r="N39" s="48" t="s">
        <v>31</v>
      </c>
      <c r="O39" s="16" t="s">
        <v>31</v>
      </c>
      <c r="P39" s="17">
        <f t="shared" ref="P39:R39" si="8">P40</f>
        <v>0</v>
      </c>
      <c r="Q39" s="17">
        <f t="shared" si="8"/>
        <v>0</v>
      </c>
      <c r="R39" s="17">
        <f t="shared" si="8"/>
        <v>0</v>
      </c>
      <c r="S39" s="17">
        <f>S40</f>
        <v>0</v>
      </c>
    </row>
    <row r="40" spans="1:19" ht="66" customHeight="1" x14ac:dyDescent="0.25">
      <c r="A40" s="47" t="s">
        <v>203</v>
      </c>
      <c r="B40" s="42" t="s">
        <v>205</v>
      </c>
      <c r="C40" s="45" t="s">
        <v>204</v>
      </c>
      <c r="D40" s="17">
        <f t="shared" si="2"/>
        <v>8.0150999999999986</v>
      </c>
      <c r="E40" s="49"/>
      <c r="F40" s="17">
        <f t="shared" si="3"/>
        <v>8.0150999999999986</v>
      </c>
      <c r="G40" s="16"/>
      <c r="H40" s="16"/>
      <c r="I40" s="17">
        <v>8.0150999999999986</v>
      </c>
      <c r="J40" s="16"/>
      <c r="K40" s="17">
        <f t="shared" si="0"/>
        <v>6.6792499999999988</v>
      </c>
      <c r="L40" s="44">
        <v>2023</v>
      </c>
      <c r="M40" s="17">
        <f t="shared" si="4"/>
        <v>6.6792499999999988</v>
      </c>
      <c r="N40" s="15" t="s">
        <v>210</v>
      </c>
      <c r="O40" s="16" t="s">
        <v>31</v>
      </c>
      <c r="P40" s="45">
        <v>0</v>
      </c>
      <c r="Q40" s="46">
        <v>0</v>
      </c>
      <c r="R40" s="45">
        <v>0</v>
      </c>
      <c r="S40" s="17">
        <v>0</v>
      </c>
    </row>
    <row r="41" spans="1:19" ht="45" customHeight="1" x14ac:dyDescent="0.25">
      <c r="A41" s="50" t="s">
        <v>87</v>
      </c>
      <c r="B41" s="42" t="s">
        <v>88</v>
      </c>
      <c r="C41" s="43" t="s">
        <v>45</v>
      </c>
      <c r="D41" s="17">
        <f t="shared" si="2"/>
        <v>237.95461909777526</v>
      </c>
      <c r="E41" s="49" t="s">
        <v>31</v>
      </c>
      <c r="F41" s="17">
        <f t="shared" si="3"/>
        <v>237.95461909777526</v>
      </c>
      <c r="G41" s="16">
        <v>0</v>
      </c>
      <c r="H41" s="16">
        <v>0</v>
      </c>
      <c r="I41" s="17">
        <v>237.95461909777526</v>
      </c>
      <c r="J41" s="16">
        <v>0</v>
      </c>
      <c r="K41" s="17">
        <f t="shared" si="0"/>
        <v>198.29551591481274</v>
      </c>
      <c r="L41" s="51" t="s">
        <v>31</v>
      </c>
      <c r="M41" s="17">
        <f t="shared" si="4"/>
        <v>198.29551591481274</v>
      </c>
      <c r="N41" s="49" t="s">
        <v>31</v>
      </c>
      <c r="O41" s="16" t="s">
        <v>31</v>
      </c>
      <c r="P41" s="52">
        <v>5.85</v>
      </c>
      <c r="Q41" s="46">
        <v>7.5500000000000007</v>
      </c>
      <c r="R41" s="52">
        <v>0</v>
      </c>
      <c r="S41" s="17">
        <v>8.004999999999999</v>
      </c>
    </row>
    <row r="42" spans="1:19" ht="45" customHeight="1" x14ac:dyDescent="0.25">
      <c r="A42" s="41" t="s">
        <v>89</v>
      </c>
      <c r="B42" s="42" t="s">
        <v>90</v>
      </c>
      <c r="C42" s="43" t="s">
        <v>45</v>
      </c>
      <c r="D42" s="17">
        <f t="shared" si="2"/>
        <v>180.9079105442994</v>
      </c>
      <c r="E42" s="49" t="s">
        <v>31</v>
      </c>
      <c r="F42" s="17">
        <f t="shared" si="3"/>
        <v>180.9079105442994</v>
      </c>
      <c r="G42" s="16">
        <v>0</v>
      </c>
      <c r="H42" s="16">
        <v>0</v>
      </c>
      <c r="I42" s="17">
        <v>180.9079105442994</v>
      </c>
      <c r="J42" s="16">
        <v>0</v>
      </c>
      <c r="K42" s="17">
        <f t="shared" si="0"/>
        <v>150.75659212024951</v>
      </c>
      <c r="L42" s="51" t="s">
        <v>31</v>
      </c>
      <c r="M42" s="17">
        <f t="shared" si="4"/>
        <v>150.75659212024951</v>
      </c>
      <c r="N42" s="49" t="s">
        <v>31</v>
      </c>
      <c r="O42" s="49" t="s">
        <v>31</v>
      </c>
      <c r="P42" s="45">
        <v>5.85</v>
      </c>
      <c r="Q42" s="46">
        <v>7.5500000000000007</v>
      </c>
      <c r="R42" s="45">
        <v>0</v>
      </c>
      <c r="S42" s="17">
        <v>0</v>
      </c>
    </row>
    <row r="43" spans="1:19" ht="45" customHeight="1" x14ac:dyDescent="0.25">
      <c r="A43" s="41" t="s">
        <v>91</v>
      </c>
      <c r="B43" s="42" t="s">
        <v>92</v>
      </c>
      <c r="C43" s="43" t="s">
        <v>45</v>
      </c>
      <c r="D43" s="17">
        <f t="shared" si="2"/>
        <v>5.9430666720000005</v>
      </c>
      <c r="E43" s="49" t="s">
        <v>31</v>
      </c>
      <c r="F43" s="17">
        <f t="shared" si="3"/>
        <v>5.9430666720000005</v>
      </c>
      <c r="G43" s="16">
        <v>0</v>
      </c>
      <c r="H43" s="16">
        <v>0</v>
      </c>
      <c r="I43" s="17">
        <v>5.9430666720000005</v>
      </c>
      <c r="J43" s="16">
        <v>0</v>
      </c>
      <c r="K43" s="17">
        <f t="shared" si="0"/>
        <v>4.9525555600000004</v>
      </c>
      <c r="L43" s="51" t="s">
        <v>31</v>
      </c>
      <c r="M43" s="17">
        <f t="shared" si="4"/>
        <v>4.9525555600000004</v>
      </c>
      <c r="N43" s="49" t="s">
        <v>31</v>
      </c>
      <c r="O43" s="49" t="s">
        <v>31</v>
      </c>
      <c r="P43" s="45">
        <v>0</v>
      </c>
      <c r="Q43" s="46">
        <v>0</v>
      </c>
      <c r="R43" s="45">
        <v>0</v>
      </c>
      <c r="S43" s="17">
        <v>0</v>
      </c>
    </row>
    <row r="44" spans="1:19" ht="45" customHeight="1" x14ac:dyDescent="0.25">
      <c r="A44" s="47" t="s">
        <v>189</v>
      </c>
      <c r="B44" s="42" t="s">
        <v>190</v>
      </c>
      <c r="C44" s="45" t="s">
        <v>191</v>
      </c>
      <c r="D44" s="17">
        <f t="shared" si="2"/>
        <v>5.9430666720000005</v>
      </c>
      <c r="E44" s="49" t="s">
        <v>207</v>
      </c>
      <c r="F44" s="17">
        <f t="shared" si="3"/>
        <v>5.9430666720000005</v>
      </c>
      <c r="G44" s="16"/>
      <c r="H44" s="16"/>
      <c r="I44" s="17">
        <v>5.9430666720000005</v>
      </c>
      <c r="J44" s="16"/>
      <c r="K44" s="17">
        <f t="shared" si="0"/>
        <v>4.9525555600000004</v>
      </c>
      <c r="L44" s="44">
        <v>2023</v>
      </c>
      <c r="M44" s="17">
        <f t="shared" si="4"/>
        <v>4.9525555600000004</v>
      </c>
      <c r="N44" s="48" t="s">
        <v>39</v>
      </c>
      <c r="O44" s="49" t="s">
        <v>31</v>
      </c>
      <c r="P44" s="45">
        <v>0</v>
      </c>
      <c r="Q44" s="46">
        <v>0</v>
      </c>
      <c r="R44" s="45">
        <v>0</v>
      </c>
      <c r="S44" s="17">
        <v>0</v>
      </c>
    </row>
    <row r="45" spans="1:19" ht="51" customHeight="1" x14ac:dyDescent="0.25">
      <c r="A45" s="41" t="s">
        <v>93</v>
      </c>
      <c r="B45" s="42" t="s">
        <v>94</v>
      </c>
      <c r="C45" s="43" t="s">
        <v>45</v>
      </c>
      <c r="D45" s="17">
        <f t="shared" si="2"/>
        <v>174.96484387229938</v>
      </c>
      <c r="E45" s="49" t="s">
        <v>31</v>
      </c>
      <c r="F45" s="17">
        <f t="shared" si="3"/>
        <v>174.96484387229938</v>
      </c>
      <c r="G45" s="16">
        <v>0</v>
      </c>
      <c r="H45" s="16">
        <v>0</v>
      </c>
      <c r="I45" s="17">
        <v>174.96484387229938</v>
      </c>
      <c r="J45" s="16">
        <v>0</v>
      </c>
      <c r="K45" s="17">
        <f t="shared" si="0"/>
        <v>145.8040365602495</v>
      </c>
      <c r="L45" s="51" t="s">
        <v>31</v>
      </c>
      <c r="M45" s="17">
        <f t="shared" si="4"/>
        <v>145.8040365602495</v>
      </c>
      <c r="N45" s="49" t="s">
        <v>31</v>
      </c>
      <c r="O45" s="49" t="s">
        <v>31</v>
      </c>
      <c r="P45" s="45">
        <v>5.85</v>
      </c>
      <c r="Q45" s="46">
        <v>7.5500000000000007</v>
      </c>
      <c r="R45" s="45">
        <v>0</v>
      </c>
      <c r="S45" s="17">
        <v>0</v>
      </c>
    </row>
    <row r="46" spans="1:19" ht="78.75" customHeight="1" x14ac:dyDescent="0.25">
      <c r="A46" s="41" t="s">
        <v>95</v>
      </c>
      <c r="B46" s="42" t="s">
        <v>96</v>
      </c>
      <c r="C46" s="43" t="s">
        <v>97</v>
      </c>
      <c r="D46" s="17">
        <f t="shared" si="2"/>
        <v>63.311999999999998</v>
      </c>
      <c r="E46" s="16" t="s">
        <v>32</v>
      </c>
      <c r="F46" s="17">
        <f t="shared" si="3"/>
        <v>63.311999999999998</v>
      </c>
      <c r="G46" s="16">
        <v>0</v>
      </c>
      <c r="H46" s="16">
        <v>0</v>
      </c>
      <c r="I46" s="17">
        <v>63.311999999999998</v>
      </c>
      <c r="J46" s="16">
        <v>0</v>
      </c>
      <c r="K46" s="17">
        <f t="shared" si="0"/>
        <v>52.76</v>
      </c>
      <c r="L46" s="44">
        <v>2025</v>
      </c>
      <c r="M46" s="17">
        <f t="shared" si="4"/>
        <v>52.76</v>
      </c>
      <c r="N46" s="48" t="s">
        <v>33</v>
      </c>
      <c r="O46" s="16" t="s">
        <v>31</v>
      </c>
      <c r="P46" s="45">
        <v>0</v>
      </c>
      <c r="Q46" s="46">
        <v>0</v>
      </c>
      <c r="R46" s="45">
        <v>0</v>
      </c>
      <c r="S46" s="17">
        <v>0</v>
      </c>
    </row>
    <row r="47" spans="1:19" ht="66" customHeight="1" x14ac:dyDescent="0.25">
      <c r="A47" s="41" t="s">
        <v>98</v>
      </c>
      <c r="B47" s="42" t="s">
        <v>99</v>
      </c>
      <c r="C47" s="43" t="s">
        <v>100</v>
      </c>
      <c r="D47" s="17">
        <f t="shared" si="2"/>
        <v>32.170673652804226</v>
      </c>
      <c r="E47" s="16" t="s">
        <v>32</v>
      </c>
      <c r="F47" s="17">
        <f t="shared" si="3"/>
        <v>32.170673652804226</v>
      </c>
      <c r="G47" s="16">
        <v>0</v>
      </c>
      <c r="H47" s="16">
        <v>0</v>
      </c>
      <c r="I47" s="17">
        <v>32.170673652804226</v>
      </c>
      <c r="J47" s="16">
        <v>0</v>
      </c>
      <c r="K47" s="17">
        <f t="shared" si="0"/>
        <v>26.808894710670188</v>
      </c>
      <c r="L47" s="44">
        <v>2027</v>
      </c>
      <c r="M47" s="17">
        <f t="shared" si="4"/>
        <v>26.808894710670188</v>
      </c>
      <c r="N47" s="48" t="s">
        <v>33</v>
      </c>
      <c r="O47" s="16" t="s">
        <v>31</v>
      </c>
      <c r="P47" s="45">
        <v>0</v>
      </c>
      <c r="Q47" s="46">
        <v>0</v>
      </c>
      <c r="R47" s="45">
        <v>0</v>
      </c>
      <c r="S47" s="17">
        <v>0</v>
      </c>
    </row>
    <row r="48" spans="1:19" ht="66" customHeight="1" x14ac:dyDescent="0.25">
      <c r="A48" s="41" t="s">
        <v>101</v>
      </c>
      <c r="B48" s="42" t="s">
        <v>102</v>
      </c>
      <c r="C48" s="43" t="s">
        <v>103</v>
      </c>
      <c r="D48" s="17">
        <f t="shared" si="2"/>
        <v>67.083770219495165</v>
      </c>
      <c r="E48" s="16" t="s">
        <v>32</v>
      </c>
      <c r="F48" s="17">
        <f t="shared" si="3"/>
        <v>67.083770219495165</v>
      </c>
      <c r="G48" s="16">
        <v>0</v>
      </c>
      <c r="H48" s="16">
        <v>0</v>
      </c>
      <c r="I48" s="17">
        <v>67.083770219495165</v>
      </c>
      <c r="J48" s="16">
        <v>0</v>
      </c>
      <c r="K48" s="17">
        <f t="shared" si="0"/>
        <v>55.903141849579306</v>
      </c>
      <c r="L48" s="44">
        <v>2027</v>
      </c>
      <c r="M48" s="17">
        <f t="shared" si="4"/>
        <v>55.903141849579306</v>
      </c>
      <c r="N48" s="48" t="s">
        <v>33</v>
      </c>
      <c r="O48" s="16" t="s">
        <v>31</v>
      </c>
      <c r="P48" s="45">
        <v>0</v>
      </c>
      <c r="Q48" s="46">
        <v>0</v>
      </c>
      <c r="R48" s="45">
        <v>0</v>
      </c>
      <c r="S48" s="17">
        <v>0</v>
      </c>
    </row>
    <row r="49" spans="1:19" ht="75" customHeight="1" x14ac:dyDescent="0.25">
      <c r="A49" s="41" t="s">
        <v>104</v>
      </c>
      <c r="B49" s="42" t="s">
        <v>105</v>
      </c>
      <c r="C49" s="43" t="s">
        <v>106</v>
      </c>
      <c r="D49" s="17">
        <f t="shared" si="2"/>
        <v>12.398400000000001</v>
      </c>
      <c r="E49" s="16" t="s">
        <v>32</v>
      </c>
      <c r="F49" s="17">
        <f t="shared" si="3"/>
        <v>12.398400000000001</v>
      </c>
      <c r="G49" s="16">
        <v>0</v>
      </c>
      <c r="H49" s="16">
        <v>0</v>
      </c>
      <c r="I49" s="17">
        <v>12.398400000000001</v>
      </c>
      <c r="J49" s="16">
        <v>0</v>
      </c>
      <c r="K49" s="17">
        <f t="shared" si="0"/>
        <v>10.332000000000001</v>
      </c>
      <c r="L49" s="44">
        <v>2027</v>
      </c>
      <c r="M49" s="17">
        <f t="shared" si="4"/>
        <v>10.332000000000001</v>
      </c>
      <c r="N49" s="48" t="s">
        <v>33</v>
      </c>
      <c r="O49" s="16" t="s">
        <v>31</v>
      </c>
      <c r="P49" s="45">
        <v>5.85</v>
      </c>
      <c r="Q49" s="46">
        <v>7.5500000000000007</v>
      </c>
      <c r="R49" s="45">
        <v>0</v>
      </c>
      <c r="S49" s="17">
        <v>0</v>
      </c>
    </row>
    <row r="50" spans="1:19" ht="45" customHeight="1" x14ac:dyDescent="0.25">
      <c r="A50" s="41" t="s">
        <v>107</v>
      </c>
      <c r="B50" s="42" t="s">
        <v>108</v>
      </c>
      <c r="C50" s="43" t="s">
        <v>45</v>
      </c>
      <c r="D50" s="17">
        <f t="shared" si="2"/>
        <v>9.7323647639999997</v>
      </c>
      <c r="E50" s="16" t="s">
        <v>31</v>
      </c>
      <c r="F50" s="17">
        <f t="shared" si="3"/>
        <v>9.7323647639999997</v>
      </c>
      <c r="G50" s="16">
        <v>0</v>
      </c>
      <c r="H50" s="16">
        <v>0</v>
      </c>
      <c r="I50" s="17">
        <v>9.7323647639999997</v>
      </c>
      <c r="J50" s="16">
        <v>0</v>
      </c>
      <c r="K50" s="17">
        <f t="shared" si="0"/>
        <v>8.1103039700000004</v>
      </c>
      <c r="L50" s="44" t="s">
        <v>31</v>
      </c>
      <c r="M50" s="17">
        <f t="shared" si="4"/>
        <v>8.1103039700000004</v>
      </c>
      <c r="N50" s="16" t="s">
        <v>31</v>
      </c>
      <c r="O50" s="16" t="s">
        <v>31</v>
      </c>
      <c r="P50" s="45">
        <v>0</v>
      </c>
      <c r="Q50" s="46">
        <v>0</v>
      </c>
      <c r="R50" s="45">
        <v>0</v>
      </c>
      <c r="S50" s="17">
        <v>8.004999999999999</v>
      </c>
    </row>
    <row r="51" spans="1:19" ht="45" customHeight="1" x14ac:dyDescent="0.25">
      <c r="A51" s="41" t="s">
        <v>109</v>
      </c>
      <c r="B51" s="42" t="s">
        <v>110</v>
      </c>
      <c r="C51" s="43" t="s">
        <v>45</v>
      </c>
      <c r="D51" s="17">
        <f t="shared" si="2"/>
        <v>1.9957746479999998</v>
      </c>
      <c r="E51" s="16" t="s">
        <v>31</v>
      </c>
      <c r="F51" s="17">
        <f t="shared" si="3"/>
        <v>1.9957746479999998</v>
      </c>
      <c r="G51" s="16">
        <v>0</v>
      </c>
      <c r="H51" s="16">
        <v>0</v>
      </c>
      <c r="I51" s="17">
        <v>1.9957746479999998</v>
      </c>
      <c r="J51" s="16">
        <v>0</v>
      </c>
      <c r="K51" s="17">
        <f t="shared" si="0"/>
        <v>1.6631455399999999</v>
      </c>
      <c r="L51" s="44" t="s">
        <v>31</v>
      </c>
      <c r="M51" s="17">
        <f t="shared" si="4"/>
        <v>1.6631455399999999</v>
      </c>
      <c r="N51" s="16" t="s">
        <v>31</v>
      </c>
      <c r="O51" s="16" t="s">
        <v>31</v>
      </c>
      <c r="P51" s="45">
        <v>0</v>
      </c>
      <c r="Q51" s="46">
        <v>0</v>
      </c>
      <c r="R51" s="45">
        <v>0</v>
      </c>
      <c r="S51" s="17">
        <v>0</v>
      </c>
    </row>
    <row r="52" spans="1:19" ht="45" customHeight="1" x14ac:dyDescent="0.25">
      <c r="A52" s="47" t="s">
        <v>192</v>
      </c>
      <c r="B52" s="42" t="s">
        <v>193</v>
      </c>
      <c r="C52" s="45" t="s">
        <v>194</v>
      </c>
      <c r="D52" s="17">
        <f t="shared" si="2"/>
        <v>1.9957746479999998</v>
      </c>
      <c r="E52" s="16" t="s">
        <v>207</v>
      </c>
      <c r="F52" s="17">
        <f t="shared" si="3"/>
        <v>1.9957746479999998</v>
      </c>
      <c r="G52" s="16"/>
      <c r="H52" s="16"/>
      <c r="I52" s="17">
        <v>1.9957746479999998</v>
      </c>
      <c r="J52" s="16"/>
      <c r="K52" s="17">
        <f t="shared" si="0"/>
        <v>1.6631455399999999</v>
      </c>
      <c r="L52" s="44">
        <v>2023</v>
      </c>
      <c r="M52" s="17">
        <f t="shared" si="4"/>
        <v>1.6631455399999999</v>
      </c>
      <c r="N52" s="48" t="s">
        <v>209</v>
      </c>
      <c r="O52" s="16" t="s">
        <v>31</v>
      </c>
      <c r="P52" s="45">
        <v>0</v>
      </c>
      <c r="Q52" s="46">
        <v>0</v>
      </c>
      <c r="R52" s="45">
        <v>0</v>
      </c>
      <c r="S52" s="17">
        <v>0</v>
      </c>
    </row>
    <row r="53" spans="1:19" ht="45" customHeight="1" x14ac:dyDescent="0.25">
      <c r="A53" s="41" t="s">
        <v>111</v>
      </c>
      <c r="B53" s="42" t="s">
        <v>112</v>
      </c>
      <c r="C53" s="43" t="s">
        <v>45</v>
      </c>
      <c r="D53" s="17">
        <f t="shared" si="2"/>
        <v>7.7365901159999995</v>
      </c>
      <c r="E53" s="16" t="s">
        <v>31</v>
      </c>
      <c r="F53" s="17">
        <f t="shared" si="3"/>
        <v>7.7365901159999995</v>
      </c>
      <c r="G53" s="16">
        <v>0</v>
      </c>
      <c r="H53" s="16">
        <v>0</v>
      </c>
      <c r="I53" s="17">
        <v>7.7365901159999995</v>
      </c>
      <c r="J53" s="16">
        <v>0</v>
      </c>
      <c r="K53" s="17">
        <f t="shared" si="0"/>
        <v>6.44715843</v>
      </c>
      <c r="L53" s="44" t="s">
        <v>31</v>
      </c>
      <c r="M53" s="17">
        <f t="shared" si="4"/>
        <v>6.44715843</v>
      </c>
      <c r="N53" s="16" t="s">
        <v>31</v>
      </c>
      <c r="O53" s="16" t="s">
        <v>31</v>
      </c>
      <c r="P53" s="45">
        <v>0</v>
      </c>
      <c r="Q53" s="46">
        <v>0</v>
      </c>
      <c r="R53" s="45">
        <v>0</v>
      </c>
      <c r="S53" s="17">
        <f>S54+S55+S56</f>
        <v>8.004999999999999</v>
      </c>
    </row>
    <row r="54" spans="1:19" ht="57.75" customHeight="1" x14ac:dyDescent="0.25">
      <c r="A54" s="41" t="s">
        <v>113</v>
      </c>
      <c r="B54" s="42" t="s">
        <v>114</v>
      </c>
      <c r="C54" s="43" t="s">
        <v>115</v>
      </c>
      <c r="D54" s="17">
        <f t="shared" si="2"/>
        <v>3.9085031399999997</v>
      </c>
      <c r="E54" s="16" t="s">
        <v>32</v>
      </c>
      <c r="F54" s="17">
        <f t="shared" si="3"/>
        <v>3.9085031399999997</v>
      </c>
      <c r="G54" s="16">
        <v>0</v>
      </c>
      <c r="H54" s="16">
        <v>0</v>
      </c>
      <c r="I54" s="17">
        <v>3.9085031399999997</v>
      </c>
      <c r="J54" s="16">
        <v>0</v>
      </c>
      <c r="K54" s="17">
        <f t="shared" si="0"/>
        <v>3.25708595</v>
      </c>
      <c r="L54" s="44">
        <v>2027</v>
      </c>
      <c r="M54" s="17">
        <f t="shared" si="4"/>
        <v>3.25708595</v>
      </c>
      <c r="N54" s="48" t="s">
        <v>34</v>
      </c>
      <c r="O54" s="16" t="s">
        <v>31</v>
      </c>
      <c r="P54" s="45">
        <v>0</v>
      </c>
      <c r="Q54" s="46">
        <v>0</v>
      </c>
      <c r="R54" s="45">
        <v>0</v>
      </c>
      <c r="S54" s="17">
        <v>2.2850000000000001</v>
      </c>
    </row>
    <row r="55" spans="1:19" ht="65.25" customHeight="1" x14ac:dyDescent="0.25">
      <c r="A55" s="41" t="s">
        <v>116</v>
      </c>
      <c r="B55" s="42" t="s">
        <v>117</v>
      </c>
      <c r="C55" s="43" t="s">
        <v>118</v>
      </c>
      <c r="D55" s="17">
        <f t="shared" si="2"/>
        <v>3.8280869759999998</v>
      </c>
      <c r="E55" s="16" t="s">
        <v>32</v>
      </c>
      <c r="F55" s="17">
        <f t="shared" si="3"/>
        <v>3.8280869759999998</v>
      </c>
      <c r="G55" s="16">
        <v>0</v>
      </c>
      <c r="H55" s="16">
        <v>0</v>
      </c>
      <c r="I55" s="17">
        <v>3.8280869759999998</v>
      </c>
      <c r="J55" s="16">
        <v>0</v>
      </c>
      <c r="K55" s="17">
        <f t="shared" si="0"/>
        <v>3.19007248</v>
      </c>
      <c r="L55" s="44">
        <v>2027</v>
      </c>
      <c r="M55" s="17">
        <f t="shared" si="4"/>
        <v>3.19007248</v>
      </c>
      <c r="N55" s="48" t="s">
        <v>34</v>
      </c>
      <c r="O55" s="16" t="s">
        <v>31</v>
      </c>
      <c r="P55" s="45">
        <v>0</v>
      </c>
      <c r="Q55" s="46">
        <v>0</v>
      </c>
      <c r="R55" s="45">
        <v>0</v>
      </c>
      <c r="S55" s="17">
        <v>3.59</v>
      </c>
    </row>
    <row r="56" spans="1:19" ht="65.25" customHeight="1" x14ac:dyDescent="0.25">
      <c r="A56" s="53" t="s">
        <v>119</v>
      </c>
      <c r="B56" s="42" t="s">
        <v>120</v>
      </c>
      <c r="C56" s="41" t="s">
        <v>121</v>
      </c>
      <c r="D56" s="17">
        <f t="shared" si="2"/>
        <v>0</v>
      </c>
      <c r="E56" s="16" t="s">
        <v>32</v>
      </c>
      <c r="F56" s="17">
        <f t="shared" si="3"/>
        <v>0</v>
      </c>
      <c r="G56" s="16">
        <v>0</v>
      </c>
      <c r="H56" s="16">
        <v>0</v>
      </c>
      <c r="I56" s="17">
        <v>0</v>
      </c>
      <c r="J56" s="16">
        <v>0</v>
      </c>
      <c r="K56" s="17">
        <f t="shared" si="0"/>
        <v>0</v>
      </c>
      <c r="L56" s="44">
        <v>2023</v>
      </c>
      <c r="M56" s="17">
        <f t="shared" si="4"/>
        <v>0</v>
      </c>
      <c r="N56" s="48" t="s">
        <v>34</v>
      </c>
      <c r="O56" s="16" t="s">
        <v>31</v>
      </c>
      <c r="P56" s="45">
        <v>0</v>
      </c>
      <c r="Q56" s="46">
        <v>0</v>
      </c>
      <c r="R56" s="45">
        <v>0</v>
      </c>
      <c r="S56" s="17">
        <v>2.13</v>
      </c>
    </row>
    <row r="57" spans="1:19" ht="45" customHeight="1" x14ac:dyDescent="0.25">
      <c r="A57" s="41" t="s">
        <v>122</v>
      </c>
      <c r="B57" s="42" t="s">
        <v>123</v>
      </c>
      <c r="C57" s="43" t="s">
        <v>45</v>
      </c>
      <c r="D57" s="17">
        <f t="shared" si="2"/>
        <v>30.353999999999999</v>
      </c>
      <c r="E57" s="16" t="s">
        <v>31</v>
      </c>
      <c r="F57" s="17">
        <f t="shared" si="3"/>
        <v>30.353999999999999</v>
      </c>
      <c r="G57" s="16">
        <v>0</v>
      </c>
      <c r="H57" s="16">
        <v>0</v>
      </c>
      <c r="I57" s="17">
        <v>30.353999999999999</v>
      </c>
      <c r="J57" s="16">
        <v>0</v>
      </c>
      <c r="K57" s="17">
        <f t="shared" si="0"/>
        <v>25.295000000000002</v>
      </c>
      <c r="L57" s="44" t="s">
        <v>31</v>
      </c>
      <c r="M57" s="17">
        <f t="shared" si="4"/>
        <v>25.295000000000002</v>
      </c>
      <c r="N57" s="16" t="s">
        <v>31</v>
      </c>
      <c r="O57" s="16" t="s">
        <v>31</v>
      </c>
      <c r="P57" s="45">
        <v>0</v>
      </c>
      <c r="Q57" s="46">
        <v>0</v>
      </c>
      <c r="R57" s="45">
        <v>0</v>
      </c>
      <c r="S57" s="17">
        <v>0</v>
      </c>
    </row>
    <row r="58" spans="1:19" ht="45" customHeight="1" x14ac:dyDescent="0.25">
      <c r="A58" s="41" t="s">
        <v>124</v>
      </c>
      <c r="B58" s="42" t="s">
        <v>125</v>
      </c>
      <c r="C58" s="43" t="s">
        <v>45</v>
      </c>
      <c r="D58" s="17">
        <f t="shared" si="2"/>
        <v>30.353999999999999</v>
      </c>
      <c r="E58" s="16" t="s">
        <v>31</v>
      </c>
      <c r="F58" s="17">
        <f t="shared" si="3"/>
        <v>30.353999999999999</v>
      </c>
      <c r="G58" s="16">
        <v>0</v>
      </c>
      <c r="H58" s="16">
        <v>0</v>
      </c>
      <c r="I58" s="17">
        <v>30.353999999999999</v>
      </c>
      <c r="J58" s="16">
        <v>0</v>
      </c>
      <c r="K58" s="17">
        <f t="shared" si="0"/>
        <v>25.295000000000002</v>
      </c>
      <c r="L58" s="44" t="s">
        <v>31</v>
      </c>
      <c r="M58" s="17">
        <f t="shared" si="4"/>
        <v>25.295000000000002</v>
      </c>
      <c r="N58" s="16" t="s">
        <v>31</v>
      </c>
      <c r="O58" s="16" t="s">
        <v>31</v>
      </c>
      <c r="P58" s="45">
        <v>0</v>
      </c>
      <c r="Q58" s="46">
        <v>0</v>
      </c>
      <c r="R58" s="45">
        <v>0</v>
      </c>
      <c r="S58" s="17">
        <v>0</v>
      </c>
    </row>
    <row r="59" spans="1:19" ht="54" customHeight="1" x14ac:dyDescent="0.25">
      <c r="A59" s="53" t="s">
        <v>126</v>
      </c>
      <c r="B59" s="42" t="s">
        <v>127</v>
      </c>
      <c r="C59" s="41" t="s">
        <v>128</v>
      </c>
      <c r="D59" s="17">
        <f t="shared" si="2"/>
        <v>30.353999999999999</v>
      </c>
      <c r="E59" s="48" t="s">
        <v>35</v>
      </c>
      <c r="F59" s="17">
        <f t="shared" si="3"/>
        <v>30.353999999999999</v>
      </c>
      <c r="G59" s="16">
        <v>0</v>
      </c>
      <c r="H59" s="16">
        <v>0</v>
      </c>
      <c r="I59" s="17">
        <v>30.353999999999999</v>
      </c>
      <c r="J59" s="16">
        <v>0</v>
      </c>
      <c r="K59" s="17">
        <f t="shared" si="0"/>
        <v>25.295000000000002</v>
      </c>
      <c r="L59" s="44">
        <v>2027</v>
      </c>
      <c r="M59" s="17">
        <f t="shared" si="4"/>
        <v>25.295000000000002</v>
      </c>
      <c r="N59" s="48" t="s">
        <v>34</v>
      </c>
      <c r="O59" s="16" t="s">
        <v>31</v>
      </c>
      <c r="P59" s="45">
        <v>0</v>
      </c>
      <c r="Q59" s="46">
        <v>0</v>
      </c>
      <c r="R59" s="45">
        <v>0</v>
      </c>
      <c r="S59" s="17">
        <v>0</v>
      </c>
    </row>
    <row r="60" spans="1:19" ht="45" customHeight="1" x14ac:dyDescent="0.25">
      <c r="A60" s="41" t="s">
        <v>129</v>
      </c>
      <c r="B60" s="42" t="s">
        <v>130</v>
      </c>
      <c r="C60" s="43" t="s">
        <v>45</v>
      </c>
      <c r="D60" s="17">
        <f t="shared" si="2"/>
        <v>0</v>
      </c>
      <c r="E60" s="16" t="s">
        <v>31</v>
      </c>
      <c r="F60" s="17">
        <f t="shared" si="3"/>
        <v>0</v>
      </c>
      <c r="G60" s="16">
        <v>0</v>
      </c>
      <c r="H60" s="16">
        <v>0</v>
      </c>
      <c r="I60" s="17">
        <v>0</v>
      </c>
      <c r="J60" s="16">
        <v>0</v>
      </c>
      <c r="K60" s="17">
        <f t="shared" si="0"/>
        <v>0</v>
      </c>
      <c r="L60" s="44" t="s">
        <v>31</v>
      </c>
      <c r="M60" s="17">
        <f t="shared" si="4"/>
        <v>0</v>
      </c>
      <c r="N60" s="16" t="s">
        <v>31</v>
      </c>
      <c r="O60" s="16" t="s">
        <v>31</v>
      </c>
      <c r="P60" s="45">
        <v>0</v>
      </c>
      <c r="Q60" s="46">
        <v>0</v>
      </c>
      <c r="R60" s="45">
        <v>0</v>
      </c>
      <c r="S60" s="17">
        <v>0</v>
      </c>
    </row>
    <row r="61" spans="1:19" ht="45" customHeight="1" x14ac:dyDescent="0.25">
      <c r="A61" s="41" t="s">
        <v>131</v>
      </c>
      <c r="B61" s="42" t="s">
        <v>132</v>
      </c>
      <c r="C61" s="43" t="s">
        <v>45</v>
      </c>
      <c r="D61" s="17">
        <f t="shared" si="2"/>
        <v>0</v>
      </c>
      <c r="E61" s="16" t="s">
        <v>31</v>
      </c>
      <c r="F61" s="17">
        <f t="shared" si="3"/>
        <v>0</v>
      </c>
      <c r="G61" s="16">
        <v>0</v>
      </c>
      <c r="H61" s="16">
        <v>0</v>
      </c>
      <c r="I61" s="17">
        <v>0</v>
      </c>
      <c r="J61" s="16">
        <v>0</v>
      </c>
      <c r="K61" s="17">
        <f t="shared" si="0"/>
        <v>0</v>
      </c>
      <c r="L61" s="44" t="s">
        <v>31</v>
      </c>
      <c r="M61" s="17">
        <f t="shared" si="4"/>
        <v>0</v>
      </c>
      <c r="N61" s="16" t="s">
        <v>31</v>
      </c>
      <c r="O61" s="16" t="s">
        <v>31</v>
      </c>
      <c r="P61" s="45">
        <v>0</v>
      </c>
      <c r="Q61" s="46">
        <v>0</v>
      </c>
      <c r="R61" s="45">
        <v>0</v>
      </c>
      <c r="S61" s="17">
        <v>0</v>
      </c>
    </row>
    <row r="62" spans="1:19" ht="45" customHeight="1" x14ac:dyDescent="0.25">
      <c r="A62" s="41" t="s">
        <v>133</v>
      </c>
      <c r="B62" s="42" t="s">
        <v>134</v>
      </c>
      <c r="C62" s="43" t="s">
        <v>45</v>
      </c>
      <c r="D62" s="17">
        <f t="shared" si="2"/>
        <v>0</v>
      </c>
      <c r="E62" s="16" t="s">
        <v>31</v>
      </c>
      <c r="F62" s="17">
        <f t="shared" si="3"/>
        <v>0</v>
      </c>
      <c r="G62" s="16">
        <v>0</v>
      </c>
      <c r="H62" s="16">
        <v>0</v>
      </c>
      <c r="I62" s="17">
        <v>0</v>
      </c>
      <c r="J62" s="16">
        <v>0</v>
      </c>
      <c r="K62" s="17">
        <f t="shared" si="0"/>
        <v>0</v>
      </c>
      <c r="L62" s="44" t="s">
        <v>31</v>
      </c>
      <c r="M62" s="17">
        <f t="shared" si="4"/>
        <v>0</v>
      </c>
      <c r="N62" s="16" t="s">
        <v>31</v>
      </c>
      <c r="O62" s="16" t="s">
        <v>31</v>
      </c>
      <c r="P62" s="45">
        <v>0</v>
      </c>
      <c r="Q62" s="46">
        <v>0</v>
      </c>
      <c r="R62" s="45">
        <v>0</v>
      </c>
      <c r="S62" s="17">
        <v>0</v>
      </c>
    </row>
    <row r="63" spans="1:19" ht="45" customHeight="1" x14ac:dyDescent="0.25">
      <c r="A63" s="41" t="s">
        <v>135</v>
      </c>
      <c r="B63" s="42" t="s">
        <v>136</v>
      </c>
      <c r="C63" s="43" t="s">
        <v>45</v>
      </c>
      <c r="D63" s="17">
        <f t="shared" si="2"/>
        <v>0</v>
      </c>
      <c r="E63" s="16" t="s">
        <v>31</v>
      </c>
      <c r="F63" s="17">
        <f t="shared" si="3"/>
        <v>0</v>
      </c>
      <c r="G63" s="16">
        <v>0</v>
      </c>
      <c r="H63" s="16">
        <v>0</v>
      </c>
      <c r="I63" s="17">
        <v>0</v>
      </c>
      <c r="J63" s="16">
        <v>0</v>
      </c>
      <c r="K63" s="17">
        <f t="shared" si="0"/>
        <v>0</v>
      </c>
      <c r="L63" s="44" t="s">
        <v>31</v>
      </c>
      <c r="M63" s="17">
        <f t="shared" si="4"/>
        <v>0</v>
      </c>
      <c r="N63" s="16" t="s">
        <v>31</v>
      </c>
      <c r="O63" s="16" t="s">
        <v>31</v>
      </c>
      <c r="P63" s="45">
        <v>0</v>
      </c>
      <c r="Q63" s="46">
        <v>0</v>
      </c>
      <c r="R63" s="45">
        <v>0</v>
      </c>
      <c r="S63" s="17">
        <v>0</v>
      </c>
    </row>
    <row r="64" spans="1:19" ht="45" customHeight="1" x14ac:dyDescent="0.25">
      <c r="A64" s="41" t="s">
        <v>137</v>
      </c>
      <c r="B64" s="42" t="s">
        <v>138</v>
      </c>
      <c r="C64" s="43" t="s">
        <v>45</v>
      </c>
      <c r="D64" s="17">
        <f t="shared" si="2"/>
        <v>0</v>
      </c>
      <c r="E64" s="16" t="s">
        <v>31</v>
      </c>
      <c r="F64" s="17">
        <f t="shared" si="3"/>
        <v>0</v>
      </c>
      <c r="G64" s="16">
        <v>0</v>
      </c>
      <c r="H64" s="16">
        <v>0</v>
      </c>
      <c r="I64" s="17">
        <v>0</v>
      </c>
      <c r="J64" s="16">
        <v>0</v>
      </c>
      <c r="K64" s="17">
        <f t="shared" si="0"/>
        <v>0</v>
      </c>
      <c r="L64" s="44" t="s">
        <v>31</v>
      </c>
      <c r="M64" s="17">
        <f t="shared" si="4"/>
        <v>0</v>
      </c>
      <c r="N64" s="16" t="s">
        <v>31</v>
      </c>
      <c r="O64" s="16" t="s">
        <v>31</v>
      </c>
      <c r="P64" s="45">
        <v>0</v>
      </c>
      <c r="Q64" s="46">
        <v>0</v>
      </c>
      <c r="R64" s="45">
        <v>0</v>
      </c>
      <c r="S64" s="17">
        <v>0</v>
      </c>
    </row>
    <row r="65" spans="1:19" ht="45" customHeight="1" x14ac:dyDescent="0.25">
      <c r="A65" s="41" t="s">
        <v>139</v>
      </c>
      <c r="B65" s="42" t="s">
        <v>140</v>
      </c>
      <c r="C65" s="43" t="s">
        <v>45</v>
      </c>
      <c r="D65" s="17">
        <f t="shared" si="2"/>
        <v>0</v>
      </c>
      <c r="E65" s="16" t="s">
        <v>31</v>
      </c>
      <c r="F65" s="17">
        <f t="shared" si="3"/>
        <v>0</v>
      </c>
      <c r="G65" s="16">
        <v>0</v>
      </c>
      <c r="H65" s="16">
        <v>0</v>
      </c>
      <c r="I65" s="17">
        <v>0</v>
      </c>
      <c r="J65" s="16">
        <v>0</v>
      </c>
      <c r="K65" s="17">
        <f t="shared" si="0"/>
        <v>0</v>
      </c>
      <c r="L65" s="44" t="s">
        <v>31</v>
      </c>
      <c r="M65" s="17">
        <f t="shared" si="4"/>
        <v>0</v>
      </c>
      <c r="N65" s="16" t="s">
        <v>31</v>
      </c>
      <c r="O65" s="16" t="s">
        <v>31</v>
      </c>
      <c r="P65" s="45">
        <v>0</v>
      </c>
      <c r="Q65" s="46">
        <v>0</v>
      </c>
      <c r="R65" s="45">
        <v>0</v>
      </c>
      <c r="S65" s="17">
        <v>0</v>
      </c>
    </row>
    <row r="66" spans="1:19" ht="45" customHeight="1" collapsed="1" x14ac:dyDescent="0.25">
      <c r="A66" s="41" t="s">
        <v>141</v>
      </c>
      <c r="B66" s="42" t="s">
        <v>142</v>
      </c>
      <c r="C66" s="43" t="s">
        <v>45</v>
      </c>
      <c r="D66" s="17">
        <f t="shared" si="2"/>
        <v>0</v>
      </c>
      <c r="E66" s="16" t="s">
        <v>31</v>
      </c>
      <c r="F66" s="17">
        <f t="shared" si="3"/>
        <v>0</v>
      </c>
      <c r="G66" s="16">
        <v>0</v>
      </c>
      <c r="H66" s="16">
        <v>0</v>
      </c>
      <c r="I66" s="17">
        <v>0</v>
      </c>
      <c r="J66" s="16">
        <v>0</v>
      </c>
      <c r="K66" s="17">
        <f t="shared" si="0"/>
        <v>0</v>
      </c>
      <c r="L66" s="44" t="s">
        <v>31</v>
      </c>
      <c r="M66" s="17">
        <f t="shared" si="4"/>
        <v>0</v>
      </c>
      <c r="N66" s="16" t="s">
        <v>31</v>
      </c>
      <c r="O66" s="16" t="s">
        <v>31</v>
      </c>
      <c r="P66" s="45">
        <v>0</v>
      </c>
      <c r="Q66" s="46">
        <v>0</v>
      </c>
      <c r="R66" s="45">
        <v>0</v>
      </c>
      <c r="S66" s="17">
        <v>0</v>
      </c>
    </row>
    <row r="67" spans="1:19" ht="45" customHeight="1" x14ac:dyDescent="0.25">
      <c r="A67" s="41" t="s">
        <v>143</v>
      </c>
      <c r="B67" s="42" t="s">
        <v>144</v>
      </c>
      <c r="C67" s="43" t="s">
        <v>45</v>
      </c>
      <c r="D67" s="17">
        <f t="shared" si="2"/>
        <v>16.960343789475836</v>
      </c>
      <c r="E67" s="16" t="s">
        <v>31</v>
      </c>
      <c r="F67" s="17">
        <f t="shared" si="3"/>
        <v>16.960343789475836</v>
      </c>
      <c r="G67" s="16">
        <v>0</v>
      </c>
      <c r="H67" s="16">
        <v>0</v>
      </c>
      <c r="I67" s="17">
        <v>16.960343789475836</v>
      </c>
      <c r="J67" s="16">
        <v>0</v>
      </c>
      <c r="K67" s="17">
        <f t="shared" si="0"/>
        <v>14.133619824563198</v>
      </c>
      <c r="L67" s="44" t="s">
        <v>31</v>
      </c>
      <c r="M67" s="17">
        <f t="shared" si="4"/>
        <v>14.133619824563198</v>
      </c>
      <c r="N67" s="16" t="s">
        <v>31</v>
      </c>
      <c r="O67" s="16" t="s">
        <v>31</v>
      </c>
      <c r="P67" s="45">
        <v>0</v>
      </c>
      <c r="Q67" s="46">
        <v>0</v>
      </c>
      <c r="R67" s="45">
        <v>0</v>
      </c>
      <c r="S67" s="17">
        <v>0</v>
      </c>
    </row>
    <row r="68" spans="1:19" ht="45" customHeight="1" x14ac:dyDescent="0.25">
      <c r="A68" s="41" t="s">
        <v>145</v>
      </c>
      <c r="B68" s="42" t="s">
        <v>146</v>
      </c>
      <c r="C68" s="43" t="s">
        <v>45</v>
      </c>
      <c r="D68" s="17">
        <f t="shared" si="2"/>
        <v>0</v>
      </c>
      <c r="E68" s="16" t="s">
        <v>31</v>
      </c>
      <c r="F68" s="17">
        <f t="shared" si="3"/>
        <v>0</v>
      </c>
      <c r="G68" s="16">
        <v>0</v>
      </c>
      <c r="H68" s="16">
        <v>0</v>
      </c>
      <c r="I68" s="17">
        <v>0</v>
      </c>
      <c r="J68" s="16">
        <v>0</v>
      </c>
      <c r="K68" s="17">
        <f t="shared" si="0"/>
        <v>0</v>
      </c>
      <c r="L68" s="44" t="s">
        <v>31</v>
      </c>
      <c r="M68" s="17">
        <f t="shared" si="4"/>
        <v>0</v>
      </c>
      <c r="N68" s="16" t="s">
        <v>31</v>
      </c>
      <c r="O68" s="16" t="s">
        <v>31</v>
      </c>
      <c r="P68" s="45">
        <v>0</v>
      </c>
      <c r="Q68" s="46">
        <v>0</v>
      </c>
      <c r="R68" s="45">
        <v>0</v>
      </c>
      <c r="S68" s="17">
        <v>0</v>
      </c>
    </row>
    <row r="69" spans="1:19" ht="45" customHeight="1" collapsed="1" x14ac:dyDescent="0.25">
      <c r="A69" s="41" t="s">
        <v>147</v>
      </c>
      <c r="B69" s="42" t="s">
        <v>148</v>
      </c>
      <c r="C69" s="43" t="s">
        <v>45</v>
      </c>
      <c r="D69" s="17">
        <f t="shared" si="2"/>
        <v>16.960343789475836</v>
      </c>
      <c r="E69" s="16" t="s">
        <v>31</v>
      </c>
      <c r="F69" s="17">
        <f t="shared" si="3"/>
        <v>16.960343789475836</v>
      </c>
      <c r="G69" s="16">
        <v>0</v>
      </c>
      <c r="H69" s="16">
        <v>0</v>
      </c>
      <c r="I69" s="17">
        <v>16.960343789475836</v>
      </c>
      <c r="J69" s="16">
        <v>0</v>
      </c>
      <c r="K69" s="17">
        <f t="shared" si="0"/>
        <v>14.133619824563198</v>
      </c>
      <c r="L69" s="44" t="s">
        <v>31</v>
      </c>
      <c r="M69" s="17">
        <f t="shared" si="4"/>
        <v>14.133619824563198</v>
      </c>
      <c r="N69" s="16" t="s">
        <v>31</v>
      </c>
      <c r="O69" s="16" t="s">
        <v>31</v>
      </c>
      <c r="P69" s="45">
        <v>0</v>
      </c>
      <c r="Q69" s="46">
        <v>0</v>
      </c>
      <c r="R69" s="45">
        <v>0</v>
      </c>
      <c r="S69" s="17">
        <v>0</v>
      </c>
    </row>
    <row r="70" spans="1:19" ht="57.75" customHeight="1" x14ac:dyDescent="0.25">
      <c r="A70" s="41" t="s">
        <v>149</v>
      </c>
      <c r="B70" s="42" t="s">
        <v>150</v>
      </c>
      <c r="C70" s="43" t="s">
        <v>151</v>
      </c>
      <c r="D70" s="17">
        <f t="shared" si="2"/>
        <v>16.960343789475836</v>
      </c>
      <c r="E70" s="16" t="s">
        <v>36</v>
      </c>
      <c r="F70" s="17">
        <f t="shared" si="3"/>
        <v>16.960343789475836</v>
      </c>
      <c r="G70" s="16">
        <v>0</v>
      </c>
      <c r="H70" s="16">
        <v>0</v>
      </c>
      <c r="I70" s="17">
        <v>16.960343789475836</v>
      </c>
      <c r="J70" s="16">
        <v>0</v>
      </c>
      <c r="K70" s="17">
        <f t="shared" si="0"/>
        <v>14.133619824563198</v>
      </c>
      <c r="L70" s="44">
        <v>2027</v>
      </c>
      <c r="M70" s="17">
        <f t="shared" si="4"/>
        <v>14.133619824563198</v>
      </c>
      <c r="N70" s="48" t="s">
        <v>37</v>
      </c>
      <c r="O70" s="16" t="s">
        <v>31</v>
      </c>
      <c r="P70" s="45">
        <v>0</v>
      </c>
      <c r="Q70" s="46">
        <v>0</v>
      </c>
      <c r="R70" s="45">
        <v>0</v>
      </c>
      <c r="S70" s="17">
        <v>0</v>
      </c>
    </row>
    <row r="71" spans="1:19" ht="63.75" customHeight="1" x14ac:dyDescent="0.25">
      <c r="A71" s="41" t="s">
        <v>152</v>
      </c>
      <c r="B71" s="42" t="s">
        <v>153</v>
      </c>
      <c r="C71" s="43" t="s">
        <v>45</v>
      </c>
      <c r="D71" s="17">
        <f t="shared" si="2"/>
        <v>0</v>
      </c>
      <c r="E71" s="16" t="s">
        <v>31</v>
      </c>
      <c r="F71" s="17">
        <f t="shared" si="3"/>
        <v>0</v>
      </c>
      <c r="G71" s="16">
        <v>0</v>
      </c>
      <c r="H71" s="16">
        <v>0</v>
      </c>
      <c r="I71" s="17">
        <v>0</v>
      </c>
      <c r="J71" s="16">
        <v>0</v>
      </c>
      <c r="K71" s="17">
        <f t="shared" si="0"/>
        <v>0</v>
      </c>
      <c r="L71" s="44" t="s">
        <v>31</v>
      </c>
      <c r="M71" s="17">
        <f t="shared" si="4"/>
        <v>0</v>
      </c>
      <c r="N71" s="16" t="s">
        <v>31</v>
      </c>
      <c r="O71" s="16" t="s">
        <v>31</v>
      </c>
      <c r="P71" s="45">
        <v>0</v>
      </c>
      <c r="Q71" s="46">
        <v>0</v>
      </c>
      <c r="R71" s="45">
        <v>0</v>
      </c>
      <c r="S71" s="17">
        <v>0</v>
      </c>
    </row>
    <row r="72" spans="1:19" ht="54.75" customHeight="1" x14ac:dyDescent="0.25">
      <c r="A72" s="41" t="s">
        <v>154</v>
      </c>
      <c r="B72" s="42" t="s">
        <v>155</v>
      </c>
      <c r="C72" s="43" t="s">
        <v>45</v>
      </c>
      <c r="D72" s="17">
        <f t="shared" si="2"/>
        <v>0</v>
      </c>
      <c r="E72" s="16" t="s">
        <v>31</v>
      </c>
      <c r="F72" s="17">
        <f t="shared" si="3"/>
        <v>0</v>
      </c>
      <c r="G72" s="16">
        <v>0</v>
      </c>
      <c r="H72" s="16">
        <v>0</v>
      </c>
      <c r="I72" s="17">
        <v>0</v>
      </c>
      <c r="J72" s="16">
        <v>0</v>
      </c>
      <c r="K72" s="17">
        <f t="shared" si="0"/>
        <v>0</v>
      </c>
      <c r="L72" s="44" t="s">
        <v>31</v>
      </c>
      <c r="M72" s="17">
        <f t="shared" si="4"/>
        <v>0</v>
      </c>
      <c r="N72" s="16" t="s">
        <v>31</v>
      </c>
      <c r="O72" s="16" t="s">
        <v>31</v>
      </c>
      <c r="P72" s="45">
        <v>0</v>
      </c>
      <c r="Q72" s="46">
        <v>0</v>
      </c>
      <c r="R72" s="45">
        <v>0</v>
      </c>
      <c r="S72" s="17">
        <v>0</v>
      </c>
    </row>
    <row r="73" spans="1:19" ht="54.75" customHeight="1" x14ac:dyDescent="0.25">
      <c r="A73" s="41" t="s">
        <v>156</v>
      </c>
      <c r="B73" s="42" t="s">
        <v>157</v>
      </c>
      <c r="C73" s="43" t="s">
        <v>45</v>
      </c>
      <c r="D73" s="17">
        <f t="shared" si="2"/>
        <v>0</v>
      </c>
      <c r="E73" s="16" t="s">
        <v>31</v>
      </c>
      <c r="F73" s="17">
        <f t="shared" si="3"/>
        <v>0</v>
      </c>
      <c r="G73" s="16">
        <v>0</v>
      </c>
      <c r="H73" s="16">
        <v>0</v>
      </c>
      <c r="I73" s="17">
        <v>0</v>
      </c>
      <c r="J73" s="16">
        <v>0</v>
      </c>
      <c r="K73" s="17">
        <f t="shared" si="0"/>
        <v>0</v>
      </c>
      <c r="L73" s="44" t="s">
        <v>31</v>
      </c>
      <c r="M73" s="17">
        <f>K73</f>
        <v>0</v>
      </c>
      <c r="N73" s="16" t="s">
        <v>31</v>
      </c>
      <c r="O73" s="16" t="s">
        <v>31</v>
      </c>
      <c r="P73" s="45">
        <v>0</v>
      </c>
      <c r="Q73" s="46">
        <v>0</v>
      </c>
      <c r="R73" s="45">
        <v>0</v>
      </c>
      <c r="S73" s="17">
        <v>0</v>
      </c>
    </row>
    <row r="74" spans="1:19" ht="45" customHeight="1" x14ac:dyDescent="0.25">
      <c r="A74" s="41" t="s">
        <v>158</v>
      </c>
      <c r="B74" s="42" t="s">
        <v>159</v>
      </c>
      <c r="C74" s="43" t="s">
        <v>45</v>
      </c>
      <c r="D74" s="17">
        <f t="shared" si="2"/>
        <v>0.67641405600000004</v>
      </c>
      <c r="E74" s="16" t="s">
        <v>31</v>
      </c>
      <c r="F74" s="17">
        <f t="shared" si="3"/>
        <v>0.67641405600000004</v>
      </c>
      <c r="G74" s="16">
        <v>0</v>
      </c>
      <c r="H74" s="16">
        <v>0</v>
      </c>
      <c r="I74" s="17">
        <v>0.67641405600000004</v>
      </c>
      <c r="J74" s="16">
        <v>0</v>
      </c>
      <c r="K74" s="17">
        <f t="shared" si="0"/>
        <v>0.56367838000000003</v>
      </c>
      <c r="L74" s="44" t="s">
        <v>31</v>
      </c>
      <c r="M74" s="17">
        <f t="shared" si="4"/>
        <v>0.56367838000000003</v>
      </c>
      <c r="N74" s="16" t="s">
        <v>31</v>
      </c>
      <c r="O74" s="16" t="s">
        <v>31</v>
      </c>
      <c r="P74" s="45">
        <v>0</v>
      </c>
      <c r="Q74" s="46">
        <v>0</v>
      </c>
      <c r="R74" s="45">
        <v>0</v>
      </c>
      <c r="S74" s="17">
        <f>S75+S77</f>
        <v>0.6</v>
      </c>
    </row>
    <row r="75" spans="1:19" ht="45" customHeight="1" x14ac:dyDescent="0.25">
      <c r="A75" s="41" t="s">
        <v>160</v>
      </c>
      <c r="B75" s="42" t="s">
        <v>161</v>
      </c>
      <c r="C75" s="43" t="s">
        <v>45</v>
      </c>
      <c r="D75" s="17">
        <f t="shared" si="2"/>
        <v>0.67641405600000004</v>
      </c>
      <c r="E75" s="16" t="s">
        <v>31</v>
      </c>
      <c r="F75" s="17">
        <f t="shared" si="3"/>
        <v>0.67641405600000004</v>
      </c>
      <c r="G75" s="16">
        <v>0</v>
      </c>
      <c r="H75" s="16">
        <v>0</v>
      </c>
      <c r="I75" s="17">
        <v>0.67641405600000004</v>
      </c>
      <c r="J75" s="16">
        <v>0</v>
      </c>
      <c r="K75" s="17">
        <f t="shared" si="0"/>
        <v>0.56367838000000003</v>
      </c>
      <c r="L75" s="44" t="s">
        <v>31</v>
      </c>
      <c r="M75" s="17">
        <f t="shared" si="4"/>
        <v>0.56367838000000003</v>
      </c>
      <c r="N75" s="16" t="s">
        <v>31</v>
      </c>
      <c r="O75" s="16" t="s">
        <v>31</v>
      </c>
      <c r="P75" s="45">
        <v>0</v>
      </c>
      <c r="Q75" s="17">
        <f t="shared" ref="Q75:R75" si="9">Q76</f>
        <v>0</v>
      </c>
      <c r="R75" s="17">
        <f t="shared" si="9"/>
        <v>0</v>
      </c>
      <c r="S75" s="17">
        <f>S76</f>
        <v>0.6</v>
      </c>
    </row>
    <row r="76" spans="1:19" ht="45" customHeight="1" x14ac:dyDescent="0.25">
      <c r="A76" s="47" t="s">
        <v>183</v>
      </c>
      <c r="B76" s="42" t="s">
        <v>184</v>
      </c>
      <c r="C76" s="45" t="s">
        <v>185</v>
      </c>
      <c r="D76" s="17">
        <f t="shared" si="2"/>
        <v>0.67641405600000004</v>
      </c>
      <c r="E76" s="16" t="s">
        <v>207</v>
      </c>
      <c r="F76" s="17">
        <f t="shared" si="3"/>
        <v>0.67641405600000004</v>
      </c>
      <c r="G76" s="16">
        <v>0</v>
      </c>
      <c r="H76" s="16">
        <v>0</v>
      </c>
      <c r="I76" s="17">
        <v>0.67641405600000004</v>
      </c>
      <c r="J76" s="16">
        <v>0</v>
      </c>
      <c r="K76" s="17">
        <f t="shared" si="0"/>
        <v>0.56367838000000003</v>
      </c>
      <c r="L76" s="44">
        <v>2023</v>
      </c>
      <c r="M76" s="17">
        <f t="shared" si="4"/>
        <v>0.56367838000000003</v>
      </c>
      <c r="N76" s="48" t="s">
        <v>39</v>
      </c>
      <c r="O76" s="16" t="s">
        <v>31</v>
      </c>
      <c r="P76" s="45">
        <v>0</v>
      </c>
      <c r="Q76" s="46">
        <v>0</v>
      </c>
      <c r="R76" s="45">
        <v>0</v>
      </c>
      <c r="S76" s="17">
        <v>0.6</v>
      </c>
    </row>
    <row r="77" spans="1:19" ht="45" customHeight="1" x14ac:dyDescent="0.25">
      <c r="A77" s="41" t="s">
        <v>162</v>
      </c>
      <c r="B77" s="42" t="s">
        <v>163</v>
      </c>
      <c r="C77" s="43" t="s">
        <v>45</v>
      </c>
      <c r="D77" s="17">
        <f t="shared" ref="D77:D85" si="10">F77</f>
        <v>0</v>
      </c>
      <c r="E77" s="16" t="s">
        <v>31</v>
      </c>
      <c r="F77" s="17">
        <f t="shared" ref="F77:F85" si="11">G77+H77+I77+J77</f>
        <v>0</v>
      </c>
      <c r="G77" s="16">
        <v>0</v>
      </c>
      <c r="H77" s="16">
        <v>0</v>
      </c>
      <c r="I77" s="17">
        <v>0</v>
      </c>
      <c r="J77" s="16">
        <v>0</v>
      </c>
      <c r="K77" s="17">
        <f t="shared" ref="K77:K85" si="12">I77/1.2</f>
        <v>0</v>
      </c>
      <c r="L77" s="44" t="s">
        <v>31</v>
      </c>
      <c r="M77" s="17">
        <f t="shared" ref="M77:M85" si="13">K77</f>
        <v>0</v>
      </c>
      <c r="N77" s="16" t="s">
        <v>31</v>
      </c>
      <c r="O77" s="16" t="s">
        <v>31</v>
      </c>
      <c r="P77" s="45">
        <v>0</v>
      </c>
      <c r="Q77" s="46">
        <v>0</v>
      </c>
      <c r="R77" s="45">
        <v>0</v>
      </c>
      <c r="S77" s="17">
        <v>0</v>
      </c>
    </row>
    <row r="78" spans="1:19" ht="45" hidden="1" customHeight="1" x14ac:dyDescent="0.25">
      <c r="A78" s="41" t="s">
        <v>164</v>
      </c>
      <c r="B78" s="42" t="s">
        <v>165</v>
      </c>
      <c r="C78" s="43" t="s">
        <v>166</v>
      </c>
      <c r="D78" s="17">
        <f t="shared" si="10"/>
        <v>0</v>
      </c>
      <c r="E78" s="16" t="s">
        <v>38</v>
      </c>
      <c r="F78" s="17">
        <f t="shared" si="11"/>
        <v>0</v>
      </c>
      <c r="G78" s="16">
        <v>0</v>
      </c>
      <c r="H78" s="16">
        <v>0</v>
      </c>
      <c r="I78" s="17">
        <v>0</v>
      </c>
      <c r="J78" s="16">
        <v>0</v>
      </c>
      <c r="K78" s="17">
        <f t="shared" si="12"/>
        <v>0</v>
      </c>
      <c r="L78" s="44">
        <v>2023</v>
      </c>
      <c r="M78" s="17">
        <f t="shared" si="13"/>
        <v>0</v>
      </c>
      <c r="N78" s="48" t="s">
        <v>39</v>
      </c>
      <c r="O78" s="16" t="s">
        <v>31</v>
      </c>
      <c r="P78" s="45">
        <v>0</v>
      </c>
      <c r="Q78" s="46">
        <v>0</v>
      </c>
      <c r="R78" s="45">
        <v>0</v>
      </c>
      <c r="S78" s="17">
        <v>0</v>
      </c>
    </row>
    <row r="79" spans="1:19" ht="45" hidden="1" customHeight="1" x14ac:dyDescent="0.25">
      <c r="A79" s="41" t="s">
        <v>167</v>
      </c>
      <c r="B79" s="42" t="s">
        <v>168</v>
      </c>
      <c r="C79" s="43" t="s">
        <v>169</v>
      </c>
      <c r="D79" s="17">
        <f t="shared" si="10"/>
        <v>0</v>
      </c>
      <c r="E79" s="16" t="s">
        <v>38</v>
      </c>
      <c r="F79" s="17">
        <f t="shared" si="11"/>
        <v>0</v>
      </c>
      <c r="G79" s="16">
        <v>0</v>
      </c>
      <c r="H79" s="16">
        <v>0</v>
      </c>
      <c r="I79" s="17">
        <v>0</v>
      </c>
      <c r="J79" s="16">
        <v>0</v>
      </c>
      <c r="K79" s="17">
        <f t="shared" si="12"/>
        <v>0</v>
      </c>
      <c r="L79" s="44">
        <v>2027</v>
      </c>
      <c r="M79" s="17">
        <f t="shared" si="13"/>
        <v>0</v>
      </c>
      <c r="N79" s="48" t="s">
        <v>39</v>
      </c>
      <c r="O79" s="16" t="s">
        <v>31</v>
      </c>
      <c r="P79" s="45">
        <v>0</v>
      </c>
      <c r="Q79" s="46">
        <v>0</v>
      </c>
      <c r="R79" s="45">
        <v>0</v>
      </c>
      <c r="S79" s="17">
        <v>0</v>
      </c>
    </row>
    <row r="80" spans="1:19" ht="45" customHeight="1" x14ac:dyDescent="0.25">
      <c r="A80" s="41" t="s">
        <v>170</v>
      </c>
      <c r="B80" s="42" t="s">
        <v>171</v>
      </c>
      <c r="C80" s="43" t="s">
        <v>45</v>
      </c>
      <c r="D80" s="17">
        <f t="shared" si="10"/>
        <v>0</v>
      </c>
      <c r="E80" s="16" t="s">
        <v>31</v>
      </c>
      <c r="F80" s="17">
        <f t="shared" si="11"/>
        <v>0</v>
      </c>
      <c r="G80" s="16">
        <v>0</v>
      </c>
      <c r="H80" s="16">
        <v>0</v>
      </c>
      <c r="I80" s="17">
        <v>0</v>
      </c>
      <c r="J80" s="16">
        <v>0</v>
      </c>
      <c r="K80" s="17">
        <f t="shared" si="12"/>
        <v>0</v>
      </c>
      <c r="L80" s="44" t="s">
        <v>31</v>
      </c>
      <c r="M80" s="17">
        <f t="shared" si="13"/>
        <v>0</v>
      </c>
      <c r="N80" s="16" t="s">
        <v>31</v>
      </c>
      <c r="O80" s="16" t="s">
        <v>31</v>
      </c>
      <c r="P80" s="45">
        <v>0</v>
      </c>
      <c r="Q80" s="46">
        <v>0</v>
      </c>
      <c r="R80" s="45">
        <v>0</v>
      </c>
      <c r="S80" s="17">
        <v>0</v>
      </c>
    </row>
    <row r="81" spans="1:19" ht="45" customHeight="1" x14ac:dyDescent="0.25">
      <c r="A81" s="41" t="s">
        <v>172</v>
      </c>
      <c r="B81" s="42" t="s">
        <v>173</v>
      </c>
      <c r="C81" s="43" t="s">
        <v>45</v>
      </c>
      <c r="D81" s="17">
        <f t="shared" si="10"/>
        <v>69.71621180130947</v>
      </c>
      <c r="E81" s="16" t="s">
        <v>31</v>
      </c>
      <c r="F81" s="17">
        <f t="shared" si="11"/>
        <v>69.71621180130947</v>
      </c>
      <c r="G81" s="16">
        <v>0</v>
      </c>
      <c r="H81" s="16">
        <v>0</v>
      </c>
      <c r="I81" s="17">
        <v>69.71621180130947</v>
      </c>
      <c r="J81" s="16">
        <v>0</v>
      </c>
      <c r="K81" s="17">
        <f t="shared" si="12"/>
        <v>58.096843167757896</v>
      </c>
      <c r="L81" s="44" t="s">
        <v>31</v>
      </c>
      <c r="M81" s="17">
        <f t="shared" si="13"/>
        <v>58.096843167757896</v>
      </c>
      <c r="N81" s="16" t="s">
        <v>31</v>
      </c>
      <c r="O81" s="16" t="s">
        <v>31</v>
      </c>
      <c r="P81" s="45">
        <v>0</v>
      </c>
      <c r="Q81" s="46">
        <v>0</v>
      </c>
      <c r="R81" s="45">
        <v>0</v>
      </c>
      <c r="S81" s="17">
        <v>0</v>
      </c>
    </row>
    <row r="82" spans="1:19" ht="55.5" customHeight="1" x14ac:dyDescent="0.25">
      <c r="A82" s="47" t="s">
        <v>174</v>
      </c>
      <c r="B82" s="42" t="s">
        <v>186</v>
      </c>
      <c r="C82" s="45" t="s">
        <v>175</v>
      </c>
      <c r="D82" s="17">
        <f t="shared" si="10"/>
        <v>51.47570332582395</v>
      </c>
      <c r="E82" s="16" t="s">
        <v>36</v>
      </c>
      <c r="F82" s="17">
        <f t="shared" si="11"/>
        <v>51.47570332582395</v>
      </c>
      <c r="G82" s="16">
        <v>0</v>
      </c>
      <c r="H82" s="16">
        <v>0</v>
      </c>
      <c r="I82" s="17">
        <v>51.47570332582395</v>
      </c>
      <c r="J82" s="16">
        <v>0</v>
      </c>
      <c r="K82" s="17">
        <f t="shared" si="12"/>
        <v>42.896419438186626</v>
      </c>
      <c r="L82" s="44">
        <v>2027</v>
      </c>
      <c r="M82" s="17">
        <f t="shared" si="13"/>
        <v>42.896419438186626</v>
      </c>
      <c r="N82" s="48" t="s">
        <v>40</v>
      </c>
      <c r="O82" s="16" t="s">
        <v>31</v>
      </c>
      <c r="P82" s="45">
        <v>0</v>
      </c>
      <c r="Q82" s="46">
        <v>0</v>
      </c>
      <c r="R82" s="45">
        <v>0</v>
      </c>
      <c r="S82" s="17">
        <v>0</v>
      </c>
    </row>
    <row r="83" spans="1:19" ht="93.75" customHeight="1" x14ac:dyDescent="0.25">
      <c r="A83" s="47" t="s">
        <v>176</v>
      </c>
      <c r="B83" s="42" t="s">
        <v>177</v>
      </c>
      <c r="C83" s="45" t="s">
        <v>178</v>
      </c>
      <c r="D83" s="17">
        <f t="shared" si="10"/>
        <v>2.1335600000000041</v>
      </c>
      <c r="E83" s="16" t="s">
        <v>36</v>
      </c>
      <c r="F83" s="17">
        <f t="shared" si="11"/>
        <v>2.1335600000000041</v>
      </c>
      <c r="G83" s="16">
        <v>0</v>
      </c>
      <c r="H83" s="16">
        <v>0</v>
      </c>
      <c r="I83" s="17">
        <v>2.1335600000000041</v>
      </c>
      <c r="J83" s="16">
        <v>0</v>
      </c>
      <c r="K83" s="17">
        <f t="shared" si="12"/>
        <v>1.7779666666666702</v>
      </c>
      <c r="L83" s="44">
        <v>2023</v>
      </c>
      <c r="M83" s="17">
        <f t="shared" si="13"/>
        <v>1.7779666666666702</v>
      </c>
      <c r="N83" s="48" t="s">
        <v>41</v>
      </c>
      <c r="O83" s="16" t="s">
        <v>31</v>
      </c>
      <c r="P83" s="45">
        <v>0</v>
      </c>
      <c r="Q83" s="46">
        <v>0</v>
      </c>
      <c r="R83" s="45">
        <v>0</v>
      </c>
      <c r="S83" s="17">
        <v>0</v>
      </c>
    </row>
    <row r="84" spans="1:19" ht="81" customHeight="1" x14ac:dyDescent="0.25">
      <c r="A84" s="47" t="s">
        <v>179</v>
      </c>
      <c r="B84" s="42" t="s">
        <v>180</v>
      </c>
      <c r="C84" s="45" t="s">
        <v>181</v>
      </c>
      <c r="D84" s="17">
        <f t="shared" si="10"/>
        <v>12.526948475485526</v>
      </c>
      <c r="E84" s="16" t="s">
        <v>36</v>
      </c>
      <c r="F84" s="17">
        <f t="shared" si="11"/>
        <v>12.526948475485526</v>
      </c>
      <c r="G84" s="16">
        <v>0</v>
      </c>
      <c r="H84" s="16">
        <v>0</v>
      </c>
      <c r="I84" s="17">
        <v>12.526948475485526</v>
      </c>
      <c r="J84" s="16">
        <v>0</v>
      </c>
      <c r="K84" s="17">
        <f t="shared" si="12"/>
        <v>10.439123729571271</v>
      </c>
      <c r="L84" s="44">
        <v>2027</v>
      </c>
      <c r="M84" s="17">
        <f t="shared" si="13"/>
        <v>10.439123729571271</v>
      </c>
      <c r="N84" s="48" t="s">
        <v>42</v>
      </c>
      <c r="O84" s="16" t="s">
        <v>31</v>
      </c>
      <c r="P84" s="45">
        <v>0</v>
      </c>
      <c r="Q84" s="46">
        <v>0</v>
      </c>
      <c r="R84" s="45">
        <v>0</v>
      </c>
      <c r="S84" s="17">
        <v>0</v>
      </c>
    </row>
    <row r="85" spans="1:19" ht="78.75" x14ac:dyDescent="0.25">
      <c r="A85" s="47" t="s">
        <v>187</v>
      </c>
      <c r="B85" s="42" t="s">
        <v>206</v>
      </c>
      <c r="C85" s="45" t="s">
        <v>188</v>
      </c>
      <c r="D85" s="17">
        <f t="shared" si="10"/>
        <v>3.5799999999999956</v>
      </c>
      <c r="E85" s="16" t="s">
        <v>36</v>
      </c>
      <c r="F85" s="17">
        <f t="shared" si="11"/>
        <v>3.5799999999999956</v>
      </c>
      <c r="G85" s="54"/>
      <c r="H85" s="54"/>
      <c r="I85" s="17">
        <v>3.5799999999999956</v>
      </c>
      <c r="J85" s="54"/>
      <c r="K85" s="17">
        <f t="shared" si="12"/>
        <v>2.9833333333333298</v>
      </c>
      <c r="L85" s="44">
        <v>2023</v>
      </c>
      <c r="M85" s="17">
        <f t="shared" si="13"/>
        <v>2.9833333333333298</v>
      </c>
      <c r="N85" s="48" t="s">
        <v>208</v>
      </c>
      <c r="O85" s="16" t="s">
        <v>31</v>
      </c>
      <c r="P85" s="45">
        <v>0</v>
      </c>
      <c r="Q85" s="46">
        <v>0</v>
      </c>
      <c r="R85" s="45">
        <v>0</v>
      </c>
      <c r="S85" s="17">
        <v>0</v>
      </c>
    </row>
  </sheetData>
  <mergeCells count="17">
    <mergeCell ref="N8:N10"/>
    <mergeCell ref="O8:O10"/>
    <mergeCell ref="P8:S8"/>
    <mergeCell ref="P9:Q9"/>
    <mergeCell ref="R9:S9"/>
    <mergeCell ref="A4:S4"/>
    <mergeCell ref="A5:S5"/>
    <mergeCell ref="A6:S6"/>
    <mergeCell ref="A7:R7"/>
    <mergeCell ref="A8:A10"/>
    <mergeCell ref="B8:B10"/>
    <mergeCell ref="C8:C10"/>
    <mergeCell ref="D8:D10"/>
    <mergeCell ref="E8:E10"/>
    <mergeCell ref="F8:J9"/>
    <mergeCell ref="K8:K10"/>
    <mergeCell ref="L8:M9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G0628_1127024000399_14_0_69_0</vt:lpstr>
      <vt:lpstr>G0628_1127024000399_14_0_69_0!Область_печати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2022-10-27T06:03:56Z</dcterms:created>
  <dcterms:modified xsi:type="dcterms:W3CDTF">2023-02-25T04:42:01Z</dcterms:modified>
</cp:coreProperties>
</file>