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G0628_1127024000399_3_0_69_0" sheetId="1" r:id="rId1"/>
  </sheets>
  <definedNames>
    <definedName name="_xlnm._FilterDatabase" localSheetId="0" hidden="1">G0628_1127024000399_3_0_69_0!$A$12:$BY$84</definedName>
    <definedName name="_xlnm.Print_Area" localSheetId="0">G0628_1127024000399_3_0_69_0!$A$1:$AO$85</definedName>
  </definedNames>
  <calcPr calcId="145621"/>
</workbook>
</file>

<file path=xl/calcChain.xml><?xml version="1.0" encoding="utf-8"?>
<calcChain xmlns="http://schemas.openxmlformats.org/spreadsheetml/2006/main">
  <c r="Z12" i="1" l="1"/>
  <c r="I44" i="1" l="1"/>
  <c r="Q75" i="1" l="1"/>
  <c r="R75" i="1"/>
  <c r="S75" i="1"/>
  <c r="P75" i="1"/>
  <c r="R55" i="1"/>
  <c r="R54" i="1"/>
  <c r="Q37" i="1"/>
  <c r="R37" i="1"/>
  <c r="S37" i="1"/>
  <c r="T37" i="1"/>
  <c r="P37" i="1"/>
  <c r="Q39" i="1"/>
  <c r="Y13" i="1" l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12" i="1"/>
  <c r="AB58" i="1"/>
  <c r="AB53" i="1"/>
  <c r="I49" i="1"/>
  <c r="I55" i="1" l="1"/>
  <c r="I54" i="1"/>
  <c r="H13" i="1"/>
  <c r="H14" i="1"/>
  <c r="H15" i="1"/>
  <c r="H12" i="1" s="1"/>
  <c r="J15" i="1"/>
  <c r="H16" i="1"/>
  <c r="I16" i="1"/>
  <c r="J16" i="1"/>
  <c r="H17" i="1"/>
  <c r="I17" i="1"/>
  <c r="J17" i="1"/>
  <c r="H18" i="1"/>
  <c r="I24" i="1"/>
  <c r="R44" i="1" l="1"/>
  <c r="I75" i="1"/>
  <c r="Z13" i="1" l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Q85" i="1"/>
  <c r="S83" i="1"/>
  <c r="S84" i="1"/>
  <c r="S82" i="1"/>
  <c r="R76" i="1"/>
  <c r="S70" i="1"/>
  <c r="S69" i="1" s="1"/>
  <c r="S67" i="1" s="1"/>
  <c r="S59" i="1"/>
  <c r="R52" i="1"/>
  <c r="S47" i="1"/>
  <c r="S45" i="1" s="1"/>
  <c r="S48" i="1"/>
  <c r="S49" i="1"/>
  <c r="S46" i="1"/>
  <c r="Q40" i="1"/>
  <c r="Q26" i="1"/>
  <c r="Q25" i="1"/>
  <c r="Q23" i="1" s="1"/>
  <c r="Q22" i="1" s="1"/>
  <c r="Q21" i="1" s="1"/>
  <c r="Q13" i="1" s="1"/>
  <c r="R24" i="1"/>
  <c r="R23" i="1" s="1"/>
  <c r="R22" i="1" s="1"/>
  <c r="R21" i="1" s="1"/>
  <c r="R13" i="1" s="1"/>
  <c r="AE13" i="1"/>
  <c r="AF13" i="1"/>
  <c r="AG13" i="1"/>
  <c r="AH13" i="1"/>
  <c r="AI13" i="1"/>
  <c r="AJ13" i="1"/>
  <c r="AK13" i="1"/>
  <c r="AL13" i="1"/>
  <c r="AM13" i="1"/>
  <c r="AN13" i="1"/>
  <c r="AE14" i="1"/>
  <c r="AF14" i="1"/>
  <c r="AG14" i="1"/>
  <c r="AH14" i="1"/>
  <c r="AI14" i="1"/>
  <c r="AJ14" i="1"/>
  <c r="AE15" i="1"/>
  <c r="AF15" i="1"/>
  <c r="AG15" i="1"/>
  <c r="AH15" i="1"/>
  <c r="AI15" i="1"/>
  <c r="AJ15" i="1"/>
  <c r="AK15" i="1"/>
  <c r="AL15" i="1"/>
  <c r="AM15" i="1"/>
  <c r="AN15" i="1"/>
  <c r="AE16" i="1"/>
  <c r="AF16" i="1"/>
  <c r="AG16" i="1"/>
  <c r="AH16" i="1"/>
  <c r="AI16" i="1"/>
  <c r="AJ16" i="1"/>
  <c r="AK16" i="1"/>
  <c r="AL16" i="1"/>
  <c r="AM16" i="1"/>
  <c r="AN16" i="1"/>
  <c r="AE17" i="1"/>
  <c r="AF17" i="1"/>
  <c r="AG17" i="1"/>
  <c r="AH17" i="1"/>
  <c r="AI17" i="1"/>
  <c r="AJ17" i="1"/>
  <c r="AK17" i="1"/>
  <c r="AL17" i="1"/>
  <c r="AM17" i="1"/>
  <c r="AN17" i="1"/>
  <c r="N55" i="1"/>
  <c r="N56" i="1"/>
  <c r="N53" i="1" s="1"/>
  <c r="N50" i="1" s="1"/>
  <c r="N54" i="1"/>
  <c r="H81" i="1"/>
  <c r="I81" i="1"/>
  <c r="I18" i="1" s="1"/>
  <c r="J81" i="1"/>
  <c r="J18" i="1" s="1"/>
  <c r="K81" i="1"/>
  <c r="L81" i="1"/>
  <c r="L18" i="1" s="1"/>
  <c r="M81" i="1"/>
  <c r="M18" i="1" s="1"/>
  <c r="N81" i="1"/>
  <c r="N18" i="1" s="1"/>
  <c r="O81" i="1"/>
  <c r="Q81" i="1"/>
  <c r="Q18" i="1" s="1"/>
  <c r="R81" i="1"/>
  <c r="R18" i="1" s="1"/>
  <c r="T81" i="1"/>
  <c r="T18" i="1" s="1"/>
  <c r="U81" i="1"/>
  <c r="U18" i="1" s="1"/>
  <c r="V81" i="1"/>
  <c r="V18" i="1" s="1"/>
  <c r="W81" i="1"/>
  <c r="X81" i="1"/>
  <c r="X18" i="1" s="1"/>
  <c r="AA81" i="1"/>
  <c r="AA18" i="1" s="1"/>
  <c r="AB81" i="1"/>
  <c r="AB18" i="1" s="1"/>
  <c r="H74" i="1"/>
  <c r="I74" i="1"/>
  <c r="J74" i="1"/>
  <c r="K74" i="1"/>
  <c r="L74" i="1"/>
  <c r="L16" i="1" s="1"/>
  <c r="M74" i="1"/>
  <c r="M16" i="1" s="1"/>
  <c r="N74" i="1"/>
  <c r="N16" i="1" s="1"/>
  <c r="O74" i="1"/>
  <c r="Q74" i="1"/>
  <c r="Q16" i="1" s="1"/>
  <c r="R74" i="1"/>
  <c r="R16" i="1" s="1"/>
  <c r="S74" i="1"/>
  <c r="T74" i="1"/>
  <c r="U74" i="1"/>
  <c r="U16" i="1" s="1"/>
  <c r="V74" i="1"/>
  <c r="V16" i="1" s="1"/>
  <c r="W74" i="1"/>
  <c r="X74" i="1"/>
  <c r="AA74" i="1"/>
  <c r="AB74" i="1"/>
  <c r="AB16" i="1" s="1"/>
  <c r="AC74" i="1"/>
  <c r="H71" i="1"/>
  <c r="I71" i="1"/>
  <c r="I15" i="1" s="1"/>
  <c r="J71" i="1"/>
  <c r="K71" i="1"/>
  <c r="L71" i="1"/>
  <c r="L15" i="1" s="1"/>
  <c r="M71" i="1"/>
  <c r="M15" i="1" s="1"/>
  <c r="N71" i="1"/>
  <c r="N15" i="1" s="1"/>
  <c r="O71" i="1"/>
  <c r="Q71" i="1"/>
  <c r="Q15" i="1" s="1"/>
  <c r="R71" i="1"/>
  <c r="R15" i="1" s="1"/>
  <c r="S71" i="1"/>
  <c r="T71" i="1"/>
  <c r="U71" i="1"/>
  <c r="U15" i="1" s="1"/>
  <c r="V71" i="1"/>
  <c r="V15" i="1" s="1"/>
  <c r="W71" i="1"/>
  <c r="X71" i="1"/>
  <c r="AA71" i="1"/>
  <c r="AB71" i="1"/>
  <c r="AB15" i="1" s="1"/>
  <c r="AC71" i="1"/>
  <c r="H69" i="1"/>
  <c r="I67" i="1"/>
  <c r="J69" i="1"/>
  <c r="J67" i="1" s="1"/>
  <c r="K69" i="1"/>
  <c r="L69" i="1"/>
  <c r="M69" i="1"/>
  <c r="M67" i="1" s="1"/>
  <c r="N69" i="1"/>
  <c r="N67" i="1" s="1"/>
  <c r="O69" i="1"/>
  <c r="Q69" i="1"/>
  <c r="Q67" i="1" s="1"/>
  <c r="R69" i="1"/>
  <c r="R67" i="1" s="1"/>
  <c r="T69" i="1"/>
  <c r="U69" i="1"/>
  <c r="U67" i="1" s="1"/>
  <c r="V69" i="1"/>
  <c r="V67" i="1" s="1"/>
  <c r="W69" i="1"/>
  <c r="X69" i="1"/>
  <c r="AA69" i="1"/>
  <c r="AC69" i="1"/>
  <c r="AC67" i="1" s="1"/>
  <c r="H67" i="1"/>
  <c r="K67" i="1"/>
  <c r="L67" i="1"/>
  <c r="O67" i="1"/>
  <c r="T67" i="1"/>
  <c r="W67" i="1"/>
  <c r="X67" i="1"/>
  <c r="AA67" i="1"/>
  <c r="I57" i="1"/>
  <c r="J57" i="1"/>
  <c r="M57" i="1"/>
  <c r="N57" i="1"/>
  <c r="Q57" i="1"/>
  <c r="R57" i="1"/>
  <c r="U57" i="1"/>
  <c r="V57" i="1"/>
  <c r="AC57" i="1"/>
  <c r="H58" i="1"/>
  <c r="H57" i="1" s="1"/>
  <c r="I58" i="1"/>
  <c r="J58" i="1"/>
  <c r="K58" i="1"/>
  <c r="K57" i="1" s="1"/>
  <c r="L58" i="1"/>
  <c r="L57" i="1" s="1"/>
  <c r="M58" i="1"/>
  <c r="N58" i="1"/>
  <c r="O58" i="1"/>
  <c r="O57" i="1" s="1"/>
  <c r="Q58" i="1"/>
  <c r="R58" i="1"/>
  <c r="S58" i="1"/>
  <c r="S57" i="1" s="1"/>
  <c r="T58" i="1"/>
  <c r="T57" i="1" s="1"/>
  <c r="U58" i="1"/>
  <c r="V58" i="1"/>
  <c r="W58" i="1"/>
  <c r="W57" i="1" s="1"/>
  <c r="X58" i="1"/>
  <c r="X57" i="1" s="1"/>
  <c r="AA58" i="1"/>
  <c r="AA57" i="1" s="1"/>
  <c r="AC58" i="1"/>
  <c r="H53" i="1"/>
  <c r="I53" i="1"/>
  <c r="J53" i="1"/>
  <c r="J50" i="1" s="1"/>
  <c r="K53" i="1"/>
  <c r="L53" i="1"/>
  <c r="M53" i="1"/>
  <c r="M50" i="1" s="1"/>
  <c r="O53" i="1"/>
  <c r="Q53" i="1"/>
  <c r="R53" i="1"/>
  <c r="S53" i="1"/>
  <c r="T53" i="1"/>
  <c r="U53" i="1"/>
  <c r="V53" i="1"/>
  <c r="V50" i="1" s="1"/>
  <c r="W53" i="1"/>
  <c r="X53" i="1"/>
  <c r="AA53" i="1"/>
  <c r="AC53" i="1"/>
  <c r="AC50" i="1" s="1"/>
  <c r="H51" i="1"/>
  <c r="H50" i="1" s="1"/>
  <c r="I51" i="1"/>
  <c r="J51" i="1"/>
  <c r="K51" i="1"/>
  <c r="K50" i="1" s="1"/>
  <c r="L51" i="1"/>
  <c r="M51" i="1"/>
  <c r="N51" i="1"/>
  <c r="O51" i="1"/>
  <c r="O50" i="1" s="1"/>
  <c r="Q51" i="1"/>
  <c r="Q50" i="1" s="1"/>
  <c r="R51" i="1"/>
  <c r="S51" i="1"/>
  <c r="S50" i="1" s="1"/>
  <c r="T51" i="1"/>
  <c r="T50" i="1" s="1"/>
  <c r="U51" i="1"/>
  <c r="V51" i="1"/>
  <c r="W51" i="1"/>
  <c r="W50" i="1" s="1"/>
  <c r="X51" i="1"/>
  <c r="X50" i="1" s="1"/>
  <c r="AA51" i="1"/>
  <c r="AA50" i="1" s="1"/>
  <c r="AB51" i="1"/>
  <c r="AB50" i="1" s="1"/>
  <c r="AC51" i="1"/>
  <c r="AC45" i="1"/>
  <c r="AB45" i="1"/>
  <c r="AA45" i="1"/>
  <c r="X45" i="1"/>
  <c r="X42" i="1" s="1"/>
  <c r="W45" i="1"/>
  <c r="V45" i="1"/>
  <c r="U45" i="1"/>
  <c r="T45" i="1"/>
  <c r="R45" i="1"/>
  <c r="Q45" i="1"/>
  <c r="O45" i="1"/>
  <c r="N45" i="1"/>
  <c r="M45" i="1"/>
  <c r="M42" i="1" s="1"/>
  <c r="L45" i="1"/>
  <c r="K45" i="1"/>
  <c r="J45" i="1"/>
  <c r="I45" i="1"/>
  <c r="H45" i="1"/>
  <c r="T42" i="1"/>
  <c r="U42" i="1"/>
  <c r="AC42" i="1"/>
  <c r="H43" i="1"/>
  <c r="H42" i="1" s="1"/>
  <c r="I43" i="1"/>
  <c r="J43" i="1"/>
  <c r="K43" i="1"/>
  <c r="L43" i="1"/>
  <c r="L42" i="1" s="1"/>
  <c r="M43" i="1"/>
  <c r="N43" i="1"/>
  <c r="O43" i="1"/>
  <c r="Q43" i="1"/>
  <c r="R43" i="1"/>
  <c r="S43" i="1"/>
  <c r="T43" i="1"/>
  <c r="U43" i="1"/>
  <c r="V43" i="1"/>
  <c r="W43" i="1"/>
  <c r="X43" i="1"/>
  <c r="AA43" i="1"/>
  <c r="AB43" i="1"/>
  <c r="AC43" i="1"/>
  <c r="G41" i="1"/>
  <c r="F41" i="1"/>
  <c r="F39" i="1"/>
  <c r="G39" i="1"/>
  <c r="H39" i="1"/>
  <c r="I39" i="1"/>
  <c r="J39" i="1"/>
  <c r="K39" i="1"/>
  <c r="L39" i="1"/>
  <c r="M39" i="1"/>
  <c r="N39" i="1"/>
  <c r="O39" i="1"/>
  <c r="R39" i="1"/>
  <c r="S39" i="1"/>
  <c r="T39" i="1"/>
  <c r="U39" i="1"/>
  <c r="V39" i="1"/>
  <c r="W39" i="1"/>
  <c r="X39" i="1"/>
  <c r="AA39" i="1"/>
  <c r="AB39" i="1"/>
  <c r="AC39" i="1"/>
  <c r="AA22" i="1"/>
  <c r="AA21" i="1" s="1"/>
  <c r="AA13" i="1" s="1"/>
  <c r="H23" i="1"/>
  <c r="H22" i="1" s="1"/>
  <c r="H21" i="1" s="1"/>
  <c r="I23" i="1"/>
  <c r="I22" i="1" s="1"/>
  <c r="I21" i="1" s="1"/>
  <c r="I13" i="1" s="1"/>
  <c r="J23" i="1"/>
  <c r="J22" i="1" s="1"/>
  <c r="J21" i="1" s="1"/>
  <c r="J13" i="1" s="1"/>
  <c r="K23" i="1"/>
  <c r="K22" i="1" s="1"/>
  <c r="K21" i="1" s="1"/>
  <c r="K13" i="1" s="1"/>
  <c r="L23" i="1"/>
  <c r="L22" i="1" s="1"/>
  <c r="L21" i="1" s="1"/>
  <c r="L13" i="1" s="1"/>
  <c r="M23" i="1"/>
  <c r="M22" i="1" s="1"/>
  <c r="M21" i="1" s="1"/>
  <c r="M13" i="1" s="1"/>
  <c r="N23" i="1"/>
  <c r="N22" i="1" s="1"/>
  <c r="N21" i="1" s="1"/>
  <c r="N13" i="1" s="1"/>
  <c r="O23" i="1"/>
  <c r="O22" i="1" s="1"/>
  <c r="O21" i="1" s="1"/>
  <c r="O13" i="1" s="1"/>
  <c r="S23" i="1"/>
  <c r="S22" i="1" s="1"/>
  <c r="S21" i="1" s="1"/>
  <c r="S13" i="1" s="1"/>
  <c r="T23" i="1"/>
  <c r="T22" i="1" s="1"/>
  <c r="T21" i="1" s="1"/>
  <c r="T13" i="1" s="1"/>
  <c r="U23" i="1"/>
  <c r="U22" i="1" s="1"/>
  <c r="U21" i="1" s="1"/>
  <c r="U13" i="1" s="1"/>
  <c r="V23" i="1"/>
  <c r="V22" i="1" s="1"/>
  <c r="V21" i="1" s="1"/>
  <c r="V13" i="1" s="1"/>
  <c r="W23" i="1"/>
  <c r="W22" i="1" s="1"/>
  <c r="W21" i="1" s="1"/>
  <c r="W13" i="1" s="1"/>
  <c r="X23" i="1"/>
  <c r="X22" i="1" s="1"/>
  <c r="X21" i="1" s="1"/>
  <c r="X13" i="1" s="1"/>
  <c r="AA23" i="1"/>
  <c r="AB23" i="1"/>
  <c r="AB22" i="1" s="1"/>
  <c r="AB21" i="1" s="1"/>
  <c r="AB13" i="1" s="1"/>
  <c r="AC23" i="1"/>
  <c r="AC22" i="1" s="1"/>
  <c r="AC21" i="1" s="1"/>
  <c r="K15" i="1"/>
  <c r="O15" i="1"/>
  <c r="S15" i="1"/>
  <c r="T15" i="1"/>
  <c r="W15" i="1"/>
  <c r="X15" i="1"/>
  <c r="AA15" i="1"/>
  <c r="K16" i="1"/>
  <c r="O16" i="1"/>
  <c r="S16" i="1"/>
  <c r="T16" i="1"/>
  <c r="W16" i="1"/>
  <c r="X16" i="1"/>
  <c r="AA16" i="1"/>
  <c r="K17" i="1"/>
  <c r="L17" i="1"/>
  <c r="M17" i="1"/>
  <c r="N17" i="1"/>
  <c r="O17" i="1"/>
  <c r="Q17" i="1"/>
  <c r="R17" i="1"/>
  <c r="S17" i="1"/>
  <c r="T17" i="1"/>
  <c r="U17" i="1"/>
  <c r="V17" i="1"/>
  <c r="W17" i="1"/>
  <c r="X17" i="1"/>
  <c r="AA17" i="1"/>
  <c r="AB17" i="1"/>
  <c r="K18" i="1"/>
  <c r="O18" i="1"/>
  <c r="W18" i="1"/>
  <c r="N84" i="1"/>
  <c r="M83" i="1"/>
  <c r="N82" i="1"/>
  <c r="N70" i="1"/>
  <c r="N59" i="1"/>
  <c r="N49" i="1"/>
  <c r="N48" i="1"/>
  <c r="N47" i="1"/>
  <c r="N46" i="1"/>
  <c r="L50" i="1" l="1"/>
  <c r="L41" i="1" s="1"/>
  <c r="L14" i="1" s="1"/>
  <c r="L12" i="1" s="1"/>
  <c r="U50" i="1"/>
  <c r="U41" i="1" s="1"/>
  <c r="U14" i="1" s="1"/>
  <c r="U12" i="1" s="1"/>
  <c r="I42" i="1"/>
  <c r="I50" i="1"/>
  <c r="AB42" i="1"/>
  <c r="AB41" i="1" s="1"/>
  <c r="AB14" i="1" s="1"/>
  <c r="AB12" i="1" s="1"/>
  <c r="Q42" i="1"/>
  <c r="Q41" i="1" s="1"/>
  <c r="Q14" i="1" s="1"/>
  <c r="Q12" i="1" s="1"/>
  <c r="S81" i="1"/>
  <c r="S18" i="1" s="1"/>
  <c r="R50" i="1"/>
  <c r="T41" i="1"/>
  <c r="T14" i="1" s="1"/>
  <c r="T12" i="1" s="1"/>
  <c r="X41" i="1"/>
  <c r="X14" i="1" s="1"/>
  <c r="X12" i="1" s="1"/>
  <c r="AC41" i="1"/>
  <c r="H41" i="1"/>
  <c r="M41" i="1"/>
  <c r="M14" i="1" s="1"/>
  <c r="M12" i="1" s="1"/>
  <c r="AA42" i="1"/>
  <c r="AA41" i="1" s="1"/>
  <c r="AA14" i="1" s="1"/>
  <c r="AA12" i="1" s="1"/>
  <c r="W42" i="1"/>
  <c r="W41" i="1" s="1"/>
  <c r="W14" i="1" s="1"/>
  <c r="W12" i="1" s="1"/>
  <c r="S42" i="1"/>
  <c r="S41" i="1" s="1"/>
  <c r="S14" i="1" s="1"/>
  <c r="O42" i="1"/>
  <c r="O41" i="1" s="1"/>
  <c r="O14" i="1" s="1"/>
  <c r="O12" i="1" s="1"/>
  <c r="K42" i="1"/>
  <c r="K41" i="1" s="1"/>
  <c r="K14" i="1" s="1"/>
  <c r="K12" i="1" s="1"/>
  <c r="V42" i="1"/>
  <c r="V41" i="1" s="1"/>
  <c r="V14" i="1" s="1"/>
  <c r="V12" i="1" s="1"/>
  <c r="R42" i="1"/>
  <c r="N42" i="1"/>
  <c r="N41" i="1" s="1"/>
  <c r="N14" i="1" s="1"/>
  <c r="N12" i="1" s="1"/>
  <c r="J42" i="1"/>
  <c r="J41" i="1" s="1"/>
  <c r="J14" i="1" s="1"/>
  <c r="J12" i="1" s="1"/>
  <c r="I41" i="1" l="1"/>
  <c r="I14" i="1" s="1"/>
  <c r="I12" i="1" s="1"/>
  <c r="S12" i="1"/>
  <c r="R41" i="1"/>
  <c r="R14" i="1" s="1"/>
  <c r="R12" i="1" s="1"/>
  <c r="AD81" i="1"/>
  <c r="AE22" i="1" l="1"/>
  <c r="AF22" i="1"/>
  <c r="AG22" i="1"/>
  <c r="AH22" i="1"/>
  <c r="AI22" i="1"/>
  <c r="AJ22" i="1"/>
  <c r="AK22" i="1"/>
  <c r="AL22" i="1"/>
  <c r="AD23" i="1"/>
  <c r="AD22" i="1" s="1"/>
  <c r="AE23" i="1"/>
  <c r="AF23" i="1"/>
  <c r="AG23" i="1"/>
  <c r="AH23" i="1"/>
  <c r="AI23" i="1"/>
  <c r="AJ23" i="1"/>
  <c r="AK23" i="1"/>
  <c r="AL23" i="1"/>
  <c r="AE32" i="1"/>
  <c r="AF32" i="1"/>
  <c r="AG32" i="1"/>
  <c r="AH32" i="1"/>
  <c r="AI32" i="1"/>
  <c r="AJ32" i="1"/>
  <c r="AK32" i="1"/>
  <c r="AL32" i="1"/>
  <c r="AM32" i="1"/>
  <c r="AN32" i="1"/>
  <c r="AC32" i="1"/>
  <c r="AE39" i="1"/>
  <c r="AF39" i="1"/>
  <c r="AG39" i="1"/>
  <c r="AH39" i="1"/>
  <c r="AI39" i="1"/>
  <c r="AJ39" i="1"/>
  <c r="AK39" i="1"/>
  <c r="AL39" i="1"/>
  <c r="AM39" i="1"/>
  <c r="AE41" i="1"/>
  <c r="AF41" i="1"/>
  <c r="AG41" i="1"/>
  <c r="AH41" i="1"/>
  <c r="AI41" i="1"/>
  <c r="AJ41" i="1"/>
  <c r="AE42" i="1"/>
  <c r="AF42" i="1"/>
  <c r="AG42" i="1"/>
  <c r="AH42" i="1"/>
  <c r="AI42" i="1"/>
  <c r="AJ42" i="1"/>
  <c r="AL42" i="1"/>
  <c r="AL41" i="1" s="1"/>
  <c r="AL14" i="1" s="1"/>
  <c r="AE43" i="1"/>
  <c r="AF43" i="1"/>
  <c r="AG43" i="1"/>
  <c r="AH43" i="1"/>
  <c r="AI43" i="1"/>
  <c r="AJ43" i="1"/>
  <c r="AK43" i="1"/>
  <c r="AL43" i="1"/>
  <c r="AN43" i="1"/>
  <c r="AC14" i="1"/>
  <c r="AE45" i="1"/>
  <c r="AF45" i="1"/>
  <c r="AG45" i="1"/>
  <c r="AH45" i="1"/>
  <c r="AI45" i="1"/>
  <c r="AJ45" i="1"/>
  <c r="AK45" i="1"/>
  <c r="AK42" i="1" s="1"/>
  <c r="AL45" i="1"/>
  <c r="AE50" i="1"/>
  <c r="AF50" i="1"/>
  <c r="AG50" i="1"/>
  <c r="AH50" i="1"/>
  <c r="AI50" i="1"/>
  <c r="AJ50" i="1"/>
  <c r="AL50" i="1"/>
  <c r="AE51" i="1"/>
  <c r="AF51" i="1"/>
  <c r="AG51" i="1"/>
  <c r="AH51" i="1"/>
  <c r="AI51" i="1"/>
  <c r="AJ51" i="1"/>
  <c r="AK51" i="1"/>
  <c r="AL51" i="1"/>
  <c r="AM51" i="1"/>
  <c r="AN51" i="1"/>
  <c r="AE53" i="1"/>
  <c r="AF53" i="1"/>
  <c r="AG53" i="1"/>
  <c r="AH53" i="1"/>
  <c r="AI53" i="1"/>
  <c r="AJ53" i="1"/>
  <c r="AK53" i="1"/>
  <c r="AK50" i="1" s="1"/>
  <c r="AL53" i="1"/>
  <c r="AE57" i="1"/>
  <c r="AF57" i="1"/>
  <c r="AG57" i="1"/>
  <c r="AH57" i="1"/>
  <c r="AI57" i="1"/>
  <c r="AJ57" i="1"/>
  <c r="AL57" i="1"/>
  <c r="AE58" i="1"/>
  <c r="AF58" i="1"/>
  <c r="AG58" i="1"/>
  <c r="AH58" i="1"/>
  <c r="AI58" i="1"/>
  <c r="AJ58" i="1"/>
  <c r="AK58" i="1"/>
  <c r="AK57" i="1" s="1"/>
  <c r="AL58" i="1"/>
  <c r="AD58" i="1"/>
  <c r="AE67" i="1"/>
  <c r="AF67" i="1"/>
  <c r="AG67" i="1"/>
  <c r="AH67" i="1"/>
  <c r="AI67" i="1"/>
  <c r="AJ67" i="1"/>
  <c r="AK67" i="1"/>
  <c r="AL67" i="1"/>
  <c r="AM67" i="1"/>
  <c r="AN67" i="1"/>
  <c r="AE69" i="1"/>
  <c r="AF69" i="1"/>
  <c r="AG69" i="1"/>
  <c r="AH69" i="1"/>
  <c r="AI69" i="1"/>
  <c r="AJ69" i="1"/>
  <c r="AK69" i="1"/>
  <c r="AL69" i="1"/>
  <c r="AM69" i="1"/>
  <c r="AN69" i="1"/>
  <c r="AE71" i="1"/>
  <c r="AF71" i="1"/>
  <c r="AG71" i="1"/>
  <c r="AH71" i="1"/>
  <c r="AI71" i="1"/>
  <c r="AJ71" i="1"/>
  <c r="AK71" i="1"/>
  <c r="AL71" i="1"/>
  <c r="AM71" i="1"/>
  <c r="AN71" i="1"/>
  <c r="AN75" i="1"/>
  <c r="AJ74" i="1"/>
  <c r="AC16" i="1"/>
  <c r="AC77" i="1"/>
  <c r="AE77" i="1"/>
  <c r="AE74" i="1" s="1"/>
  <c r="AF77" i="1"/>
  <c r="AF74" i="1" s="1"/>
  <c r="AG77" i="1"/>
  <c r="AG74" i="1" s="1"/>
  <c r="AH77" i="1"/>
  <c r="AH74" i="1" s="1"/>
  <c r="AI77" i="1"/>
  <c r="AI74" i="1" s="1"/>
  <c r="AJ77" i="1"/>
  <c r="AK77" i="1"/>
  <c r="AK74" i="1" s="1"/>
  <c r="AL77" i="1"/>
  <c r="AL74" i="1" s="1"/>
  <c r="AE81" i="1"/>
  <c r="AE18" i="1" s="1"/>
  <c r="AE12" i="1" s="1"/>
  <c r="AF81" i="1"/>
  <c r="AF18" i="1" s="1"/>
  <c r="AF12" i="1" s="1"/>
  <c r="AG81" i="1"/>
  <c r="AG18" i="1" s="1"/>
  <c r="AG12" i="1" s="1"/>
  <c r="AH81" i="1"/>
  <c r="AH18" i="1" s="1"/>
  <c r="AH12" i="1" s="1"/>
  <c r="AI81" i="1"/>
  <c r="AI18" i="1" s="1"/>
  <c r="AI12" i="1" s="1"/>
  <c r="AJ81" i="1"/>
  <c r="AJ18" i="1" s="1"/>
  <c r="AJ12" i="1" s="1"/>
  <c r="AK81" i="1"/>
  <c r="AK18" i="1" s="1"/>
  <c r="AL81" i="1"/>
  <c r="AL18" i="1" s="1"/>
  <c r="AC81" i="1"/>
  <c r="AD18" i="1"/>
  <c r="AD12" i="1" s="1"/>
  <c r="AD77" i="1"/>
  <c r="AD74" i="1" s="1"/>
  <c r="AD16" i="1" s="1"/>
  <c r="AD71" i="1"/>
  <c r="AD69" i="1"/>
  <c r="AD67" i="1"/>
  <c r="AD57" i="1"/>
  <c r="AD53" i="1"/>
  <c r="AD50" i="1" s="1"/>
  <c r="AD51" i="1"/>
  <c r="AD43" i="1"/>
  <c r="AC17" i="1"/>
  <c r="AD17" i="1"/>
  <c r="AC18" i="1"/>
  <c r="AC15" i="1"/>
  <c r="AC13" i="1"/>
  <c r="AD39" i="1"/>
  <c r="AD37" i="1" s="1"/>
  <c r="AD32" i="1"/>
  <c r="AD29" i="1"/>
  <c r="AD15" i="1"/>
  <c r="AL12" i="1" l="1"/>
  <c r="AK41" i="1"/>
  <c r="AK14" i="1" s="1"/>
  <c r="AK12" i="1" s="1"/>
  <c r="AC12" i="1"/>
  <c r="AD21" i="1"/>
  <c r="AD13" i="1" s="1"/>
  <c r="AN24" i="1"/>
  <c r="AN23" i="1" s="1"/>
  <c r="AN22" i="1" s="1"/>
  <c r="AN25" i="1"/>
  <c r="AN26" i="1"/>
  <c r="AN27" i="1"/>
  <c r="AN28" i="1"/>
  <c r="AN29" i="1"/>
  <c r="AN30" i="1"/>
  <c r="AN31" i="1"/>
  <c r="AN33" i="1"/>
  <c r="AN34" i="1"/>
  <c r="AN35" i="1"/>
  <c r="AN36" i="1"/>
  <c r="AN37" i="1"/>
  <c r="AN38" i="1"/>
  <c r="AN40" i="1"/>
  <c r="AN39" i="1" s="1"/>
  <c r="AN44" i="1"/>
  <c r="AN46" i="1"/>
  <c r="AN47" i="1"/>
  <c r="AN49" i="1"/>
  <c r="AN52" i="1"/>
  <c r="AN54" i="1"/>
  <c r="AN53" i="1" s="1"/>
  <c r="AN50" i="1" s="1"/>
  <c r="AN55" i="1"/>
  <c r="AN56" i="1"/>
  <c r="AN59" i="1"/>
  <c r="AN58" i="1" s="1"/>
  <c r="AN57" i="1" s="1"/>
  <c r="AN60" i="1"/>
  <c r="AN61" i="1"/>
  <c r="AN62" i="1"/>
  <c r="AN63" i="1"/>
  <c r="AN64" i="1"/>
  <c r="AN65" i="1"/>
  <c r="AN66" i="1"/>
  <c r="AN68" i="1"/>
  <c r="AN70" i="1"/>
  <c r="AN72" i="1"/>
  <c r="AN73" i="1"/>
  <c r="AN76" i="1"/>
  <c r="AN78" i="1"/>
  <c r="AN79" i="1"/>
  <c r="AN80" i="1"/>
  <c r="AN82" i="1"/>
  <c r="AN83" i="1"/>
  <c r="AN84" i="1"/>
  <c r="AN85" i="1"/>
  <c r="AM21" i="1"/>
  <c r="AM24" i="1"/>
  <c r="AM23" i="1" s="1"/>
  <c r="AM22" i="1" s="1"/>
  <c r="AM25" i="1"/>
  <c r="AM26" i="1"/>
  <c r="AM27" i="1"/>
  <c r="AM28" i="1"/>
  <c r="AM29" i="1"/>
  <c r="AM30" i="1"/>
  <c r="AM31" i="1"/>
  <c r="AM33" i="1"/>
  <c r="AM34" i="1"/>
  <c r="AM35" i="1"/>
  <c r="AM36" i="1"/>
  <c r="AM37" i="1"/>
  <c r="AM38" i="1"/>
  <c r="AM40" i="1"/>
  <c r="AM44" i="1"/>
  <c r="AM43" i="1" s="1"/>
  <c r="AM46" i="1"/>
  <c r="AM47" i="1"/>
  <c r="AM48" i="1"/>
  <c r="AM49" i="1"/>
  <c r="AM52" i="1"/>
  <c r="AM54" i="1"/>
  <c r="AM53" i="1" s="1"/>
  <c r="AM50" i="1" s="1"/>
  <c r="AM55" i="1"/>
  <c r="AM56" i="1"/>
  <c r="AM59" i="1"/>
  <c r="AM58" i="1" s="1"/>
  <c r="AM57" i="1" s="1"/>
  <c r="AM60" i="1"/>
  <c r="AM61" i="1"/>
  <c r="AM62" i="1"/>
  <c r="AM63" i="1"/>
  <c r="AM64" i="1"/>
  <c r="AM65" i="1"/>
  <c r="AM66" i="1"/>
  <c r="AM68" i="1"/>
  <c r="AM70" i="1"/>
  <c r="AM72" i="1"/>
  <c r="AM73" i="1"/>
  <c r="AM75" i="1"/>
  <c r="AM76" i="1"/>
  <c r="AM78" i="1"/>
  <c r="AM77" i="1" s="1"/>
  <c r="AM74" i="1" s="1"/>
  <c r="AM79" i="1"/>
  <c r="AM80" i="1"/>
  <c r="AM82" i="1"/>
  <c r="AM83" i="1"/>
  <c r="AM84" i="1"/>
  <c r="AM85" i="1"/>
  <c r="AN81" i="1" l="1"/>
  <c r="AN18" i="1" s="1"/>
  <c r="AM45" i="1"/>
  <c r="AM42" i="1" s="1"/>
  <c r="AM41" i="1" s="1"/>
  <c r="AM14" i="1" s="1"/>
  <c r="AM81" i="1"/>
  <c r="AM18" i="1" s="1"/>
  <c r="AM12" i="1" s="1"/>
  <c r="AN21" i="1"/>
  <c r="AN77" i="1"/>
  <c r="AN74" i="1" s="1"/>
  <c r="AN48" i="1" l="1"/>
  <c r="AN45" i="1" s="1"/>
  <c r="AN42" i="1" s="1"/>
  <c r="AN41" i="1" s="1"/>
  <c r="AN14" i="1" s="1"/>
  <c r="AN12" i="1" s="1"/>
  <c r="AD45" i="1"/>
  <c r="AD42" i="1" s="1"/>
  <c r="AD41" i="1" s="1"/>
  <c r="AD14" i="1" s="1"/>
  <c r="AQ8" i="1" l="1"/>
</calcChain>
</file>

<file path=xl/sharedStrings.xml><?xml version="1.0" encoding="utf-8"?>
<sst xmlns="http://schemas.openxmlformats.org/spreadsheetml/2006/main" count="664" uniqueCount="221">
  <si>
    <t>Приложение  № 3</t>
  </si>
  <si>
    <t>к приказу Минэнерго России</t>
  </si>
  <si>
    <t>от «05» мая 2016 г. №380</t>
  </si>
  <si>
    <t>Форма 3. План освоения капитальных вложений по инвестиционным проектам</t>
  </si>
  <si>
    <t>Инвестиционная программа Общества с ограниченной ответственностью "Электросети", г.Северск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</si>
  <si>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</si>
  <si>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</si>
  <si>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</si>
  <si>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</si>
  <si>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</si>
  <si>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</si>
  <si>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Фактический объем освоения капитальных вложений на 01.01.2022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</si>
  <si>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</si>
  <si>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</si>
  <si>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2022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</si>
  <si>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</si>
  <si>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</si>
  <si>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</si>
  <si>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</si>
  <si>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Предложение по корректировке утвержденного плана 
на 01.01.2022 года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</si>
  <si>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</si>
  <si>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</si>
  <si>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</si>
  <si>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</si>
  <si>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</si>
  <si>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</si>
  <si>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</si>
  <si>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</si>
  <si>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</si>
  <si>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</si>
  <si>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</si>
  <si>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</si>
  <si>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</si>
  <si>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</si>
  <si>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</si>
  <si>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</si>
  <si>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</t>
  </si>
  <si>
    <t xml:space="preserve">
План
(утвержденный план)</t>
  </si>
  <si>
    <t xml:space="preserve">
План (утвержденный план)
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</si>
  <si>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</si>
  <si>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</si>
  <si>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</si>
  <si>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</si>
  <si>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</si>
  <si>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</si>
  <si>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</si>
  <si>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</si>
  <si>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</si>
  <si>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</si>
  <si>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</si>
  <si>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</si>
  <si>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</si>
  <si>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</si>
  <si>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</si>
  <si>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</si>
  <si>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</si>
  <si>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</si>
  <si>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</si>
  <si>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</si>
  <si>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</si>
  <si>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</si>
  <si>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</si>
  <si>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</si>
  <si>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</si>
  <si>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</si>
  <si>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</si>
  <si>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</si>
  <si>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</si>
  <si>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</si>
  <si>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</si>
  <si>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</si>
  <si>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</si>
  <si>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</si>
  <si>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</si>
  <si>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</si>
  <si>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</si>
  <si>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</si>
  <si>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</si>
  <si>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</si>
  <si>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</si>
  <si>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</si>
  <si>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</si>
  <si>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</si>
  <si>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</si>
  <si>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</si>
  <si>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</si>
  <si>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</si>
  <si>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</si>
  <si>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</si>
  <si>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</si>
  <si>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</si>
  <si>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</si>
  <si>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</si>
  <si>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</si>
  <si>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</si>
  <si>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</si>
  <si>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</si>
  <si>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</si>
  <si>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</si>
  <si>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</si>
  <si>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</si>
  <si>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</si>
  <si>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</si>
  <si>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</si>
  <si>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</si>
  <si>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П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</si>
  <si>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</si>
  <si>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</si>
  <si>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</si>
  <si>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</si>
  <si>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</si>
  <si>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</si>
  <si>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</si>
  <si>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</si>
  <si>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</si>
  <si>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</si>
  <si>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</si>
  <si>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</si>
  <si>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</si>
  <si>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</si>
  <si>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</si>
  <si>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</si>
  <si>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</si>
  <si>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</si>
  <si>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</si>
  <si>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</si>
  <si>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</si>
  <si>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</si>
  <si>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</si>
  <si>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</si>
  <si>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</si>
  <si>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</si>
  <si>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</si>
  <si>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</si>
  <si>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</si>
  <si>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</si>
  <si>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</si>
  <si>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</si>
  <si>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</si>
  <si>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</si>
  <si>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</si>
  <si>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</si>
  <si>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</si>
  <si>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</si>
  <si>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</si>
  <si>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</si>
  <si>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</si>
  <si>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</si>
  <si>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</si>
  <si>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</si>
  <si>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</si>
  <si>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</si>
  <si>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</si>
  <si>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</si>
  <si>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</si>
  <si>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</si>
  <si>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</si>
  <si>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</si>
  <si>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</si>
  <si>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</si>
  <si>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</si>
  <si>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</si>
  <si>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</si>
  <si>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</si>
  <si>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</si>
  <si>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</si>
  <si>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</si>
  <si>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</si>
  <si>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</si>
  <si>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</si>
  <si>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</si>
  <si>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</si>
  <si>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</si>
  <si>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Строительство КТПН 10/0,4 кВ 160 кВА с линиями электропередачи 10 кВ</t>
  </si>
  <si>
    <t>М_013</t>
  </si>
  <si>
    <t>1.4.2.2</t>
  </si>
  <si>
    <t xml:space="preserve">Строительство КТПН 10/0,4 кВ 630 кВА </t>
  </si>
  <si>
    <t>М_014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</si>
  <si>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</si>
  <si>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</si>
  <si>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</si>
  <si>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</si>
  <si>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</si>
  <si>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</si>
  <si>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Н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</si>
  <si>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</si>
  <si>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</si>
  <si>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</si>
  <si>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</si>
  <si>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</si>
  <si>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</si>
  <si>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1.1.1.1.1</t>
  </si>
  <si>
    <t>ВЛ-10кВ ПС-35/10кВ "Наумовка"-ТП-1002</t>
  </si>
  <si>
    <t>К_12</t>
  </si>
  <si>
    <t>1.1.1.1.2</t>
  </si>
  <si>
    <t>Строительство КТПН 6/0,4 кВ 160 кВА</t>
  </si>
  <si>
    <t>N_001</t>
  </si>
  <si>
    <t>1.1.1.1.3</t>
  </si>
  <si>
    <t>Строительство линии электропередачи 6 кВ</t>
  </si>
  <si>
    <t>N_002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</si>
  <si>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</si>
  <si>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</si>
  <si>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</si>
  <si>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</si>
  <si>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</si>
  <si>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</si>
  <si>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1.4.1.1</t>
  </si>
  <si>
    <t>N_006</t>
  </si>
  <si>
    <t>Приобретение автотранспорта, спецтехники и оборудования</t>
  </si>
  <si>
    <t>1.6.4</t>
  </si>
  <si>
    <t>N_003</t>
  </si>
  <si>
    <t>1.1.4.2.1</t>
  </si>
  <si>
    <t>N_007</t>
  </si>
  <si>
    <t>Технологическое присоединение, всего, в том числе:</t>
  </si>
  <si>
    <t>1П, 2П</t>
  </si>
  <si>
    <t>Год раскрытия информации: 2023 год</t>
  </si>
  <si>
    <t>План на 01.01.2023 года</t>
  </si>
  <si>
    <t>План 
на 01.01.2023 года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</si>
  <si>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базисном уровне цен</t>
    </r>
    <r>
      <rPr>
        <sz val="12"/>
        <rFont val="Times New Roman"/>
        <family val="1"/>
        <charset val="204"/>
      </rPr>
      <t>, млн рублей (без НДС)</t>
    </r>
  </si>
  <si>
    <t>Реконструкция электроборудования ГПП 702</t>
  </si>
  <si>
    <t xml:space="preserve">Реконструкция пристройки к административному зданию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</si>
</sst>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\ _₽"/>
    <numFmt numFmtId="165" formatCode="0.000"/>
    <numFmt numFmtId="166" formatCode="#,##0.000_р_."/>
    <numFmt numFmtId="167" formatCode="#,##0.000\ _₽"/>
    <numFmt numFmtId="168" formatCode="#,##0.000"/>
    <numFmt numFmtId="169" formatCode="_-* #,##0.00_р_._-;\-* #,##0.00_р_._-;_-* &quot;-&quot;??_р_._-;_-@_-"/>
    <numFmt numFmtId="170" formatCode="#,##0_ ;\-#,##0\ "/>
    <numFmt numFmtId="171" formatCode="_-* #,##0.00\ _р_._-;\-* #,##0.00\ _р_._-;_-* &quot;-&quot;??\ _р_._-;_-@_-"/>
    <numFmt numFmtId="172" formatCode="0.000000"/>
  </numFmts>
  <fonts count="2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vertAlign val="superscript"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4">
    <xf numFmtId="0" fontId="0" fillId="0" borderId="0"/>
    <xf numFmtId="0" fontId="2" fillId="0" borderId="0"/>
    <xf numFmtId="0" fontId="3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3" applyNumberFormat="0" applyAlignment="0" applyProtection="0"/>
    <xf numFmtId="0" fontId="9" fillId="20" borderId="14" applyNumberFormat="0" applyAlignment="0" applyProtection="0"/>
    <xf numFmtId="0" fontId="10" fillId="20" borderId="13" applyNumberFormat="0" applyAlignment="0" applyProtection="0"/>
    <xf numFmtId="0" fontId="11" fillId="0" borderId="15" applyNumberFormat="0" applyFill="0" applyAlignment="0" applyProtection="0"/>
    <xf numFmtId="0" fontId="12" fillId="0" borderId="16" applyNumberFormat="0" applyFill="0" applyAlignment="0" applyProtection="0"/>
    <xf numFmtId="0" fontId="13" fillId="0" borderId="1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8" applyNumberFormat="0" applyFill="0" applyAlignment="0" applyProtection="0"/>
    <xf numFmtId="0" fontId="15" fillId="21" borderId="1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5" fillId="23" borderId="20" applyNumberFormat="0" applyFont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21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18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138">
    <xf numFmtId="0" fontId="0" fillId="0" borderId="0" xfId="0"/>
    <xf numFmtId="165" fontId="4" fillId="0" borderId="2" xfId="2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4" fillId="0" borderId="2" xfId="2" applyFont="1" applyFill="1" applyBorder="1" applyAlignment="1">
      <alignment horizontal="center" vertical="center"/>
    </xf>
    <xf numFmtId="0" fontId="0" fillId="0" borderId="0" xfId="0" applyFont="1" applyFill="1"/>
    <xf numFmtId="0" fontId="4" fillId="0" borderId="0" xfId="0" applyFont="1" applyFill="1"/>
    <xf numFmtId="0" fontId="0" fillId="0" borderId="0" xfId="0" applyFont="1" applyFill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1" fontId="0" fillId="0" borderId="0" xfId="0" applyNumberFormat="1" applyFont="1" applyFill="1" applyBorder="1" applyAlignment="1">
      <alignment vertical="top"/>
    </xf>
    <xf numFmtId="0" fontId="0" fillId="0" borderId="2" xfId="1" applyFont="1" applyFill="1" applyBorder="1" applyAlignment="1">
      <alignment horizontal="center" vertical="center" textRotation="90" wrapText="1"/>
    </xf>
    <xf numFmtId="0" fontId="0" fillId="0" borderId="2" xfId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165" fontId="4" fillId="0" borderId="0" xfId="2" applyNumberFormat="1" applyFont="1" applyFill="1" applyBorder="1" applyAlignment="1">
      <alignment horizontal="center" vertical="center"/>
    </xf>
    <xf numFmtId="49" fontId="0" fillId="0" borderId="2" xfId="2" applyNumberFormat="1" applyFont="1" applyFill="1" applyBorder="1" applyAlignment="1">
      <alignment horizontal="center" vertical="center"/>
    </xf>
    <xf numFmtId="0" fontId="0" fillId="0" borderId="2" xfId="2" applyFont="1" applyFill="1" applyBorder="1" applyAlignment="1">
      <alignment horizontal="center" vertical="center" wrapText="1"/>
    </xf>
    <xf numFmtId="0" fontId="0" fillId="0" borderId="2" xfId="2" applyFont="1" applyFill="1" applyBorder="1" applyAlignment="1">
      <alignment horizontal="center" vertical="center"/>
    </xf>
    <xf numFmtId="165" fontId="0" fillId="0" borderId="2" xfId="2" applyNumberFormat="1" applyFont="1" applyFill="1" applyBorder="1" applyAlignment="1">
      <alignment horizontal="center" vertical="center"/>
    </xf>
    <xf numFmtId="165" fontId="0" fillId="0" borderId="0" xfId="2" applyNumberFormat="1" applyFont="1" applyFill="1" applyBorder="1" applyAlignment="1">
      <alignment horizontal="center" vertical="center"/>
    </xf>
    <xf numFmtId="0" fontId="0" fillId="0" borderId="0" xfId="1" applyFont="1" applyFill="1" applyAlignment="1">
      <alignment horizontal="right" vertical="center"/>
    </xf>
    <xf numFmtId="0" fontId="0" fillId="0" borderId="0" xfId="1" applyFont="1" applyFill="1" applyAlignment="1">
      <alignment horizontal="right"/>
    </xf>
    <xf numFmtId="0" fontId="0" fillId="0" borderId="0" xfId="2" applyFont="1" applyFill="1" applyAlignment="1">
      <alignment vertical="center"/>
    </xf>
    <xf numFmtId="0" fontId="0" fillId="0" borderId="0" xfId="0" applyFont="1" applyFill="1" applyAlignment="1"/>
    <xf numFmtId="0" fontId="4" fillId="0" borderId="2" xfId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4" borderId="0" xfId="0" applyFont="1" applyFill="1"/>
    <xf numFmtId="0" fontId="0" fillId="24" borderId="0" xfId="0" applyFont="1" applyFill="1"/>
    <xf numFmtId="0" fontId="0" fillId="25" borderId="2" xfId="2" applyFont="1" applyFill="1" applyBorder="1" applyAlignment="1">
      <alignment horizontal="center" vertical="center" wrapText="1"/>
    </xf>
    <xf numFmtId="0" fontId="4" fillId="25" borderId="2" xfId="2" applyFont="1" applyFill="1" applyBorder="1" applyAlignment="1">
      <alignment horizontal="center" vertical="center"/>
    </xf>
    <xf numFmtId="0" fontId="0" fillId="25" borderId="2" xfId="2" applyFont="1" applyFill="1" applyBorder="1" applyAlignment="1">
      <alignment horizontal="center" vertical="center"/>
    </xf>
    <xf numFmtId="165" fontId="0" fillId="25" borderId="2" xfId="2" applyNumberFormat="1" applyFont="1" applyFill="1" applyBorder="1" applyAlignment="1">
      <alignment horizontal="center" vertical="center"/>
    </xf>
    <xf numFmtId="165" fontId="4" fillId="25" borderId="2" xfId="2" applyNumberFormat="1" applyFont="1" applyFill="1" applyBorder="1" applyAlignment="1">
      <alignment horizontal="center" vertical="center"/>
    </xf>
    <xf numFmtId="165" fontId="4" fillId="25" borderId="0" xfId="2" applyNumberFormat="1" applyFont="1" applyFill="1" applyBorder="1" applyAlignment="1">
      <alignment horizontal="center" vertical="center"/>
    </xf>
    <xf numFmtId="49" fontId="0" fillId="26" borderId="2" xfId="2" applyNumberFormat="1" applyFont="1" applyFill="1" applyBorder="1" applyAlignment="1">
      <alignment horizontal="center" vertical="center"/>
    </xf>
    <xf numFmtId="0" fontId="0" fillId="26" borderId="2" xfId="2" applyFont="1" applyFill="1" applyBorder="1" applyAlignment="1">
      <alignment horizontal="center" vertical="center" wrapText="1"/>
    </xf>
    <xf numFmtId="0" fontId="4" fillId="26" borderId="2" xfId="2" applyFont="1" applyFill="1" applyBorder="1" applyAlignment="1">
      <alignment horizontal="center" vertical="center"/>
    </xf>
    <xf numFmtId="0" fontId="0" fillId="26" borderId="2" xfId="2" applyFont="1" applyFill="1" applyBorder="1" applyAlignment="1">
      <alignment horizontal="center" vertical="center"/>
    </xf>
    <xf numFmtId="165" fontId="0" fillId="26" borderId="2" xfId="2" applyNumberFormat="1" applyFont="1" applyFill="1" applyBorder="1" applyAlignment="1">
      <alignment horizontal="center" vertical="center"/>
    </xf>
    <xf numFmtId="165" fontId="4" fillId="26" borderId="2" xfId="2" applyNumberFormat="1" applyFont="1" applyFill="1" applyBorder="1" applyAlignment="1">
      <alignment horizontal="center" vertical="center"/>
    </xf>
    <xf numFmtId="165" fontId="4" fillId="26" borderId="0" xfId="2" applyNumberFormat="1" applyFont="1" applyFill="1" applyBorder="1" applyAlignment="1">
      <alignment horizontal="center" vertical="center"/>
    </xf>
    <xf numFmtId="0" fontId="4" fillId="29" borderId="2" xfId="2" applyFont="1" applyFill="1" applyBorder="1" applyAlignment="1">
      <alignment horizontal="center" vertical="center"/>
    </xf>
    <xf numFmtId="165" fontId="4" fillId="29" borderId="2" xfId="2" applyNumberFormat="1" applyFont="1" applyFill="1" applyBorder="1" applyAlignment="1">
      <alignment horizontal="center" vertical="center"/>
    </xf>
    <xf numFmtId="165" fontId="4" fillId="29" borderId="0" xfId="2" applyNumberFormat="1" applyFont="1" applyFill="1" applyBorder="1" applyAlignment="1">
      <alignment horizontal="center" vertical="center"/>
    </xf>
    <xf numFmtId="0" fontId="0" fillId="27" borderId="2" xfId="2" applyFont="1" applyFill="1" applyBorder="1" applyAlignment="1">
      <alignment horizontal="center" vertical="center" wrapText="1"/>
    </xf>
    <xf numFmtId="0" fontId="4" fillId="27" borderId="2" xfId="2" applyFont="1" applyFill="1" applyBorder="1" applyAlignment="1">
      <alignment horizontal="center" vertical="center"/>
    </xf>
    <xf numFmtId="0" fontId="0" fillId="27" borderId="2" xfId="2" applyFont="1" applyFill="1" applyBorder="1" applyAlignment="1">
      <alignment horizontal="center" vertical="center"/>
    </xf>
    <xf numFmtId="165" fontId="0" fillId="27" borderId="2" xfId="2" applyNumberFormat="1" applyFont="1" applyFill="1" applyBorder="1" applyAlignment="1">
      <alignment horizontal="center" vertical="center"/>
    </xf>
    <xf numFmtId="165" fontId="4" fillId="27" borderId="2" xfId="2" applyNumberFormat="1" applyFont="1" applyFill="1" applyBorder="1" applyAlignment="1">
      <alignment horizontal="center" vertical="center"/>
    </xf>
    <xf numFmtId="165" fontId="4" fillId="27" borderId="0" xfId="2" applyNumberFormat="1" applyFont="1" applyFill="1" applyBorder="1" applyAlignment="1">
      <alignment horizontal="center" vertical="center"/>
    </xf>
    <xf numFmtId="0" fontId="4" fillId="30" borderId="2" xfId="2" applyFont="1" applyFill="1" applyBorder="1" applyAlignment="1">
      <alignment horizontal="center" vertical="center"/>
    </xf>
    <xf numFmtId="165" fontId="4" fillId="30" borderId="2" xfId="2" applyNumberFormat="1" applyFont="1" applyFill="1" applyBorder="1" applyAlignment="1">
      <alignment horizontal="center" vertical="center"/>
    </xf>
    <xf numFmtId="165" fontId="4" fillId="30" borderId="0" xfId="2" applyNumberFormat="1" applyFont="1" applyFill="1" applyBorder="1" applyAlignment="1">
      <alignment horizontal="center" vertical="center"/>
    </xf>
    <xf numFmtId="0" fontId="0" fillId="28" borderId="2" xfId="2" applyFont="1" applyFill="1" applyBorder="1" applyAlignment="1">
      <alignment horizontal="center" vertical="center" wrapText="1"/>
    </xf>
    <xf numFmtId="0" fontId="4" fillId="28" borderId="2" xfId="2" applyFont="1" applyFill="1" applyBorder="1" applyAlignment="1">
      <alignment horizontal="center" vertical="center"/>
    </xf>
    <xf numFmtId="0" fontId="0" fillId="28" borderId="2" xfId="2" applyFont="1" applyFill="1" applyBorder="1" applyAlignment="1">
      <alignment horizontal="center" vertical="center"/>
    </xf>
    <xf numFmtId="165" fontId="0" fillId="28" borderId="2" xfId="2" applyNumberFormat="1" applyFont="1" applyFill="1" applyBorder="1" applyAlignment="1">
      <alignment horizontal="center" vertical="center"/>
    </xf>
    <xf numFmtId="165" fontId="4" fillId="28" borderId="2" xfId="2" applyNumberFormat="1" applyFont="1" applyFill="1" applyBorder="1" applyAlignment="1">
      <alignment horizontal="center" vertical="center"/>
    </xf>
    <xf numFmtId="165" fontId="4" fillId="28" borderId="0" xfId="2" applyNumberFormat="1" applyFont="1" applyFill="1" applyBorder="1" applyAlignment="1">
      <alignment horizontal="center" vertical="center"/>
    </xf>
    <xf numFmtId="166" fontId="0" fillId="25" borderId="2" xfId="0" applyNumberFormat="1" applyFont="1" applyFill="1" applyBorder="1" applyAlignment="1">
      <alignment horizontal="center" vertical="center" shrinkToFit="1"/>
    </xf>
    <xf numFmtId="166" fontId="0" fillId="26" borderId="2" xfId="0" applyNumberFormat="1" applyFont="1" applyFill="1" applyBorder="1" applyAlignment="1">
      <alignment horizontal="center" vertical="center" shrinkToFit="1"/>
    </xf>
    <xf numFmtId="1" fontId="0" fillId="26" borderId="2" xfId="2" applyNumberFormat="1" applyFont="1" applyFill="1" applyBorder="1" applyAlignment="1">
      <alignment horizontal="center" vertical="center"/>
    </xf>
    <xf numFmtId="165" fontId="0" fillId="26" borderId="2" xfId="0" applyNumberFormat="1" applyFont="1" applyFill="1" applyBorder="1" applyAlignment="1">
      <alignment horizontal="center" vertical="center"/>
    </xf>
    <xf numFmtId="167" fontId="0" fillId="26" borderId="2" xfId="0" applyNumberFormat="1" applyFont="1" applyFill="1" applyBorder="1" applyAlignment="1">
      <alignment horizontal="center" vertical="center" wrapText="1"/>
    </xf>
    <xf numFmtId="49" fontId="0" fillId="26" borderId="2" xfId="2" applyNumberFormat="1" applyFont="1" applyFill="1" applyBorder="1" applyAlignment="1">
      <alignment horizontal="center" vertical="center" wrapText="1"/>
    </xf>
    <xf numFmtId="166" fontId="0" fillId="27" borderId="2" xfId="0" applyNumberFormat="1" applyFont="1" applyFill="1" applyBorder="1" applyAlignment="1">
      <alignment horizontal="center" vertical="center" shrinkToFit="1"/>
    </xf>
    <xf numFmtId="172" fontId="0" fillId="0" borderId="0" xfId="0" applyNumberFormat="1" applyFont="1" applyFill="1"/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4" fillId="26" borderId="2" xfId="1" applyFont="1" applyFill="1" applyBorder="1" applyAlignment="1">
      <alignment horizontal="center" vertical="center" wrapText="1"/>
    </xf>
    <xf numFmtId="0" fontId="0" fillId="26" borderId="2" xfId="0" applyFont="1" applyFill="1" applyBorder="1" applyAlignment="1">
      <alignment horizontal="center" vertical="center" wrapText="1"/>
    </xf>
    <xf numFmtId="49" fontId="4" fillId="26" borderId="3" xfId="0" applyNumberFormat="1" applyFont="1" applyFill="1" applyBorder="1" applyAlignment="1">
      <alignment horizontal="center" vertical="center" wrapText="1"/>
    </xf>
    <xf numFmtId="49" fontId="0" fillId="26" borderId="3" xfId="0" applyNumberFormat="1" applyFont="1" applyFill="1" applyBorder="1" applyAlignment="1">
      <alignment horizontal="center" vertical="center" wrapText="1"/>
    </xf>
    <xf numFmtId="49" fontId="4" fillId="27" borderId="2" xfId="2" applyNumberFormat="1" applyFont="1" applyFill="1" applyBorder="1" applyAlignment="1">
      <alignment horizontal="center" vertical="center"/>
    </xf>
    <xf numFmtId="0" fontId="4" fillId="27" borderId="2" xfId="2" applyFont="1" applyFill="1" applyBorder="1" applyAlignment="1">
      <alignment horizontal="center" vertical="center" wrapText="1"/>
    </xf>
    <xf numFmtId="166" fontId="4" fillId="27" borderId="2" xfId="0" applyNumberFormat="1" applyFont="1" applyFill="1" applyBorder="1" applyAlignment="1">
      <alignment horizontal="center" vertical="center" shrinkToFit="1"/>
    </xf>
    <xf numFmtId="49" fontId="4" fillId="30" borderId="2" xfId="2" applyNumberFormat="1" applyFont="1" applyFill="1" applyBorder="1" applyAlignment="1">
      <alignment horizontal="center" vertical="center"/>
    </xf>
    <xf numFmtId="0" fontId="4" fillId="30" borderId="2" xfId="2" applyFont="1" applyFill="1" applyBorder="1" applyAlignment="1">
      <alignment horizontal="center" vertical="center" wrapText="1"/>
    </xf>
    <xf numFmtId="0" fontId="4" fillId="30" borderId="0" xfId="0" applyFont="1" applyFill="1"/>
    <xf numFmtId="49" fontId="4" fillId="29" borderId="2" xfId="2" applyNumberFormat="1" applyFont="1" applyFill="1" applyBorder="1" applyAlignment="1">
      <alignment horizontal="center" vertical="center"/>
    </xf>
    <xf numFmtId="0" fontId="4" fillId="29" borderId="2" xfId="2" applyFont="1" applyFill="1" applyBorder="1" applyAlignment="1">
      <alignment horizontal="center" vertical="center" wrapText="1"/>
    </xf>
    <xf numFmtId="49" fontId="4" fillId="26" borderId="2" xfId="2" applyNumberFormat="1" applyFont="1" applyFill="1" applyBorder="1" applyAlignment="1">
      <alignment horizontal="center" vertical="center"/>
    </xf>
    <xf numFmtId="0" fontId="4" fillId="26" borderId="2" xfId="2" applyFont="1" applyFill="1" applyBorder="1" applyAlignment="1">
      <alignment horizontal="center" vertical="center" wrapText="1"/>
    </xf>
    <xf numFmtId="166" fontId="4" fillId="26" borderId="2" xfId="0" applyNumberFormat="1" applyFont="1" applyFill="1" applyBorder="1" applyAlignment="1">
      <alignment horizontal="center" vertical="center" shrinkToFit="1"/>
    </xf>
    <xf numFmtId="49" fontId="4" fillId="25" borderId="2" xfId="2" applyNumberFormat="1" applyFont="1" applyFill="1" applyBorder="1" applyAlignment="1">
      <alignment horizontal="center" vertical="center"/>
    </xf>
    <xf numFmtId="0" fontId="4" fillId="25" borderId="2" xfId="2" applyFont="1" applyFill="1" applyBorder="1" applyAlignment="1">
      <alignment horizontal="center" vertical="center" wrapText="1"/>
    </xf>
    <xf numFmtId="0" fontId="4" fillId="25" borderId="0" xfId="0" applyFont="1" applyFill="1" applyBorder="1"/>
    <xf numFmtId="0" fontId="4" fillId="26" borderId="0" xfId="0" applyFont="1" applyFill="1" applyBorder="1"/>
    <xf numFmtId="0" fontId="4" fillId="29" borderId="0" xfId="0" applyFont="1" applyFill="1" applyBorder="1"/>
    <xf numFmtId="0" fontId="4" fillId="27" borderId="0" xfId="0" applyFont="1" applyFill="1" applyBorder="1"/>
    <xf numFmtId="0" fontId="4" fillId="30" borderId="0" xfId="0" applyFont="1" applyFill="1" applyBorder="1"/>
    <xf numFmtId="49" fontId="4" fillId="28" borderId="2" xfId="2" applyNumberFormat="1" applyFont="1" applyFill="1" applyBorder="1" applyAlignment="1">
      <alignment horizontal="center" vertical="center"/>
    </xf>
    <xf numFmtId="0" fontId="4" fillId="28" borderId="2" xfId="2" applyFont="1" applyFill="1" applyBorder="1" applyAlignment="1">
      <alignment horizontal="center" vertical="center" wrapText="1"/>
    </xf>
    <xf numFmtId="0" fontId="4" fillId="28" borderId="0" xfId="0" applyFont="1" applyFill="1" applyBorder="1"/>
    <xf numFmtId="2" fontId="0" fillId="25" borderId="2" xfId="2" applyNumberFormat="1" applyFont="1" applyFill="1" applyBorder="1" applyAlignment="1">
      <alignment horizontal="center" vertical="center" wrapText="1"/>
    </xf>
    <xf numFmtId="2" fontId="0" fillId="25" borderId="2" xfId="2" applyNumberFormat="1" applyFont="1" applyFill="1" applyBorder="1" applyAlignment="1">
      <alignment horizontal="center" vertical="center"/>
    </xf>
    <xf numFmtId="2" fontId="0" fillId="26" borderId="2" xfId="2" applyNumberFormat="1" applyFont="1" applyFill="1" applyBorder="1" applyAlignment="1">
      <alignment horizontal="center" vertical="center" wrapText="1"/>
    </xf>
    <xf numFmtId="2" fontId="0" fillId="26" borderId="2" xfId="2" applyNumberFormat="1" applyFont="1" applyFill="1" applyBorder="1" applyAlignment="1">
      <alignment horizontal="center" vertical="center"/>
    </xf>
    <xf numFmtId="165" fontId="0" fillId="26" borderId="2" xfId="0" applyNumberFormat="1" applyFont="1" applyFill="1" applyBorder="1" applyAlignment="1">
      <alignment horizontal="center" vertical="center" wrapText="1"/>
    </xf>
    <xf numFmtId="165" fontId="0" fillId="26" borderId="2" xfId="3" applyNumberFormat="1" applyFont="1" applyFill="1" applyBorder="1" applyAlignment="1">
      <alignment horizontal="center" vertical="center"/>
    </xf>
    <xf numFmtId="168" fontId="0" fillId="26" borderId="2" xfId="0" applyNumberFormat="1" applyFont="1" applyFill="1" applyBorder="1" applyAlignment="1">
      <alignment horizontal="center" vertical="center"/>
    </xf>
    <xf numFmtId="2" fontId="0" fillId="27" borderId="2" xfId="2" applyNumberFormat="1" applyFont="1" applyFill="1" applyBorder="1" applyAlignment="1">
      <alignment horizontal="center" vertical="center" wrapText="1"/>
    </xf>
    <xf numFmtId="2" fontId="0" fillId="27" borderId="2" xfId="2" applyNumberFormat="1" applyFont="1" applyFill="1" applyBorder="1" applyAlignment="1">
      <alignment horizontal="center" vertical="center"/>
    </xf>
    <xf numFmtId="1" fontId="4" fillId="27" borderId="2" xfId="2" applyNumberFormat="1" applyFont="1" applyFill="1" applyBorder="1" applyAlignment="1">
      <alignment horizontal="center" vertical="center"/>
    </xf>
    <xf numFmtId="165" fontId="4" fillId="27" borderId="2" xfId="0" applyNumberFormat="1" applyFont="1" applyFill="1" applyBorder="1" applyAlignment="1">
      <alignment horizontal="center" vertical="center" wrapText="1"/>
    </xf>
    <xf numFmtId="165" fontId="4" fillId="27" borderId="2" xfId="0" applyNumberFormat="1" applyFont="1" applyFill="1" applyBorder="1" applyAlignment="1">
      <alignment horizontal="center" vertical="center"/>
    </xf>
    <xf numFmtId="2" fontId="0" fillId="28" borderId="2" xfId="2" applyNumberFormat="1" applyFont="1" applyFill="1" applyBorder="1" applyAlignment="1">
      <alignment horizontal="center" vertical="center" wrapText="1"/>
    </xf>
    <xf numFmtId="2" fontId="0" fillId="28" borderId="2" xfId="2" applyNumberFormat="1" applyFont="1" applyFill="1" applyBorder="1" applyAlignment="1">
      <alignment horizontal="center" vertical="center"/>
    </xf>
    <xf numFmtId="1" fontId="0" fillId="28" borderId="2" xfId="2" applyNumberFormat="1" applyFont="1" applyFill="1" applyBorder="1" applyAlignment="1">
      <alignment horizontal="center" vertical="center"/>
    </xf>
    <xf numFmtId="165" fontId="0" fillId="28" borderId="2" xfId="0" applyNumberFormat="1" applyFont="1" applyFill="1" applyBorder="1" applyAlignment="1">
      <alignment horizontal="center" vertical="center"/>
    </xf>
    <xf numFmtId="165" fontId="0" fillId="28" borderId="2" xfId="0" applyNumberFormat="1" applyFont="1" applyFill="1" applyBorder="1" applyAlignment="1">
      <alignment horizontal="center" vertical="center" shrinkToFit="1"/>
    </xf>
    <xf numFmtId="168" fontId="0" fillId="28" borderId="2" xfId="0" applyNumberFormat="1" applyFont="1" applyFill="1" applyBorder="1" applyAlignment="1">
      <alignment horizontal="center" vertical="center"/>
    </xf>
    <xf numFmtId="165" fontId="0" fillId="24" borderId="2" xfId="2" applyNumberFormat="1" applyFont="1" applyFill="1" applyBorder="1" applyAlignment="1">
      <alignment horizontal="center" vertical="center"/>
    </xf>
    <xf numFmtId="0" fontId="4" fillId="26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3" xfId="1" applyFont="1" applyFill="1" applyBorder="1" applyAlignment="1">
      <alignment horizontal="center" vertical="center" wrapText="1"/>
    </xf>
    <xf numFmtId="0" fontId="0" fillId="0" borderId="12" xfId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0" fillId="0" borderId="0" xfId="2" applyFont="1" applyFill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16" fontId="0" fillId="0" borderId="0" xfId="0" applyNumberFormat="1" applyFont="1" applyFill="1"/>
  </cellXfs>
  <cellStyles count="274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2_12" xfId="57"/>
    <cellStyle name="Обычный 6 2 2 2 2 3" xfId="58"/>
    <cellStyle name="Обычный 6 2 2 2 2 4" xfId="59"/>
    <cellStyle name="Обычный 6 2 2 2 2_12" xfId="60"/>
    <cellStyle name="Обычный 6 2 2 2 3" xfId="61"/>
    <cellStyle name="Обычный 6 2 2 2 3 2" xfId="62"/>
    <cellStyle name="Обычный 6 2 2 2 3 3" xfId="63"/>
    <cellStyle name="Обычный 6 2 2 2 3_12" xfId="64"/>
    <cellStyle name="Обычный 6 2 2 2 4" xfId="65"/>
    <cellStyle name="Обычный 6 2 2 2 5" xfId="66"/>
    <cellStyle name="Обычный 6 2 2 2_12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2_12" xfId="72"/>
    <cellStyle name="Обычный 6 2 2 3 3" xfId="73"/>
    <cellStyle name="Обычный 6 2 2 3 4" xfId="74"/>
    <cellStyle name="Обычный 6 2 2 3_12" xfId="75"/>
    <cellStyle name="Обычный 6 2 2 4" xfId="76"/>
    <cellStyle name="Обычный 6 2 2 4 2" xfId="77"/>
    <cellStyle name="Обычный 6 2 2 4 2 2" xfId="78"/>
    <cellStyle name="Обычный 6 2 2 4 2 3" xfId="79"/>
    <cellStyle name="Обычный 6 2 2 4 2_12" xfId="80"/>
    <cellStyle name="Обычный 6 2 2 4 3" xfId="81"/>
    <cellStyle name="Обычный 6 2 2 4 4" xfId="82"/>
    <cellStyle name="Обычный 6 2 2 4_12" xfId="83"/>
    <cellStyle name="Обычный 6 2 2 5" xfId="84"/>
    <cellStyle name="Обычный 6 2 2 5 2" xfId="85"/>
    <cellStyle name="Обычный 6 2 2 5 3" xfId="86"/>
    <cellStyle name="Обычный 6 2 2 5_12" xfId="87"/>
    <cellStyle name="Обычный 6 2 2 6" xfId="88"/>
    <cellStyle name="Обычный 6 2 2 7" xfId="89"/>
    <cellStyle name="Обычный 6 2 2 8" xfId="90"/>
    <cellStyle name="Обычный 6 2 2_12" xfId="91"/>
    <cellStyle name="Обычный 6 2 3" xfId="92"/>
    <cellStyle name="Обычный 6 2 3 2" xfId="93"/>
    <cellStyle name="Обычный 6 2 3 2 2" xfId="94"/>
    <cellStyle name="Обычный 6 2 3 2 2 2" xfId="95"/>
    <cellStyle name="Обычный 6 2 3 2 2 2 2" xfId="96"/>
    <cellStyle name="Обычный 6 2 3 2 2 2 3" xfId="97"/>
    <cellStyle name="Обычный 6 2 3 2 2 2_12" xfId="98"/>
    <cellStyle name="Обычный 6 2 3 2 2 3" xfId="99"/>
    <cellStyle name="Обычный 6 2 3 2 2 4" xfId="100"/>
    <cellStyle name="Обычный 6 2 3 2 2_12" xfId="101"/>
    <cellStyle name="Обычный 6 2 3 2 3" xfId="102"/>
    <cellStyle name="Обычный 6 2 3 2 3 2" xfId="103"/>
    <cellStyle name="Обычный 6 2 3 2 3 3" xfId="104"/>
    <cellStyle name="Обычный 6 2 3 2 3_12" xfId="105"/>
    <cellStyle name="Обычный 6 2 3 2 4" xfId="106"/>
    <cellStyle name="Обычный 6 2 3 2 5" xfId="107"/>
    <cellStyle name="Обычный 6 2 3 2_12" xfId="108"/>
    <cellStyle name="Обычный 6 2 3 3" xfId="109"/>
    <cellStyle name="Обычный 6 2 3 3 2" xfId="110"/>
    <cellStyle name="Обычный 6 2 3 3 2 2" xfId="111"/>
    <cellStyle name="Обычный 6 2 3 3 2 3" xfId="112"/>
    <cellStyle name="Обычный 6 2 3 3 2_12" xfId="113"/>
    <cellStyle name="Обычный 6 2 3 3 3" xfId="114"/>
    <cellStyle name="Обычный 6 2 3 3 4" xfId="115"/>
    <cellStyle name="Обычный 6 2 3 3_12" xfId="116"/>
    <cellStyle name="Обычный 6 2 3 4" xfId="117"/>
    <cellStyle name="Обычный 6 2 3 4 2" xfId="118"/>
    <cellStyle name="Обычный 6 2 3 4 2 2" xfId="119"/>
    <cellStyle name="Обычный 6 2 3 4 2 3" xfId="120"/>
    <cellStyle name="Обычный 6 2 3 4 2_12" xfId="121"/>
    <cellStyle name="Обычный 6 2 3 4 3" xfId="122"/>
    <cellStyle name="Обычный 6 2 3 4 4" xfId="123"/>
    <cellStyle name="Обычный 6 2 3 4_12" xfId="124"/>
    <cellStyle name="Обычный 6 2 3 5" xfId="125"/>
    <cellStyle name="Обычный 6 2 3 5 2" xfId="126"/>
    <cellStyle name="Обычный 6 2 3 5 3" xfId="127"/>
    <cellStyle name="Обычный 6 2 3 5_12" xfId="128"/>
    <cellStyle name="Обычный 6 2 3 6" xfId="129"/>
    <cellStyle name="Обычный 6 2 3 7" xfId="130"/>
    <cellStyle name="Обычный 6 2 3 8" xfId="131"/>
    <cellStyle name="Обычный 6 2 3_12" xfId="132"/>
    <cellStyle name="Обычный 6 2 4" xfId="133"/>
    <cellStyle name="Обычный 6 2 4 2" xfId="134"/>
    <cellStyle name="Обычный 6 2 4 2 2" xfId="135"/>
    <cellStyle name="Обычный 6 2 4 2 3" xfId="136"/>
    <cellStyle name="Обычный 6 2 4 2_12" xfId="137"/>
    <cellStyle name="Обычный 6 2 4 3" xfId="138"/>
    <cellStyle name="Обычный 6 2 4 4" xfId="139"/>
    <cellStyle name="Обычный 6 2 4_12" xfId="140"/>
    <cellStyle name="Обычный 6 2 5" xfId="141"/>
    <cellStyle name="Обычный 6 2 5 2" xfId="142"/>
    <cellStyle name="Обычный 6 2 5 2 2" xfId="143"/>
    <cellStyle name="Обычный 6 2 5 2 3" xfId="144"/>
    <cellStyle name="Обычный 6 2 5 2_12" xfId="145"/>
    <cellStyle name="Обычный 6 2 5 3" xfId="146"/>
    <cellStyle name="Обычный 6 2 5 4" xfId="147"/>
    <cellStyle name="Обычный 6 2 5_12" xfId="148"/>
    <cellStyle name="Обычный 6 2 6" xfId="149"/>
    <cellStyle name="Обычный 6 2 6 2" xfId="150"/>
    <cellStyle name="Обычный 6 2 6 3" xfId="151"/>
    <cellStyle name="Обычный 6 2 6_12" xfId="152"/>
    <cellStyle name="Обычный 6 2 7" xfId="153"/>
    <cellStyle name="Обычный 6 2 8" xfId="154"/>
    <cellStyle name="Обычный 6 2 9" xfId="155"/>
    <cellStyle name="Обычный 6 2_12" xfId="156"/>
    <cellStyle name="Обычный 6 3" xfId="157"/>
    <cellStyle name="Обычный 6 3 2" xfId="158"/>
    <cellStyle name="Обычный 6 3 2 2" xfId="159"/>
    <cellStyle name="Обычный 6 3 2 3" xfId="160"/>
    <cellStyle name="Обычный 6 3 2_12" xfId="161"/>
    <cellStyle name="Обычный 6 3 3" xfId="162"/>
    <cellStyle name="Обычный 6 3 4" xfId="163"/>
    <cellStyle name="Обычный 6 3_12" xfId="164"/>
    <cellStyle name="Обычный 6 4" xfId="165"/>
    <cellStyle name="Обычный 6 4 2" xfId="166"/>
    <cellStyle name="Обычный 6 4 2 2" xfId="167"/>
    <cellStyle name="Обычный 6 4 2 3" xfId="168"/>
    <cellStyle name="Обычный 6 4 2_12" xfId="169"/>
    <cellStyle name="Обычный 6 4 3" xfId="170"/>
    <cellStyle name="Обычный 6 4 4" xfId="171"/>
    <cellStyle name="Обычный 6 4_12" xfId="172"/>
    <cellStyle name="Обычный 6 5" xfId="173"/>
    <cellStyle name="Обычный 6 5 2" xfId="174"/>
    <cellStyle name="Обычный 6 5 3" xfId="175"/>
    <cellStyle name="Обычный 6 5_12" xfId="176"/>
    <cellStyle name="Обычный 6 6" xfId="177"/>
    <cellStyle name="Обычный 6 7" xfId="178"/>
    <cellStyle name="Обычный 6 8" xfId="179"/>
    <cellStyle name="Обычный 6_12" xfId="180"/>
    <cellStyle name="Обычный 7" xfId="2"/>
    <cellStyle name="Обычный 7 2" xfId="181"/>
    <cellStyle name="Обычный 7 2 2" xfId="182"/>
    <cellStyle name="Обычный 7 2 2 2" xfId="183"/>
    <cellStyle name="Обычный 7 2 2 2 2" xfId="184"/>
    <cellStyle name="Обычный 7 2 2 2 3" xfId="185"/>
    <cellStyle name="Обычный 7 2 2 2_12" xfId="186"/>
    <cellStyle name="Обычный 7 2 2 3" xfId="187"/>
    <cellStyle name="Обычный 7 2 2 4" xfId="188"/>
    <cellStyle name="Обычный 7 2 2_12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2_12" xfId="194"/>
    <cellStyle name="Обычный 7 2 3 3" xfId="195"/>
    <cellStyle name="Обычный 7 2 3 4" xfId="196"/>
    <cellStyle name="Обычный 7 2 3_12" xfId="197"/>
    <cellStyle name="Обычный 7 2 4" xfId="198"/>
    <cellStyle name="Обычный 7 2 4 2" xfId="199"/>
    <cellStyle name="Обычный 7 2 4 3" xfId="200"/>
    <cellStyle name="Обычный 7 2 4_12" xfId="201"/>
    <cellStyle name="Обычный 7 2 5" xfId="202"/>
    <cellStyle name="Обычный 7 2 6" xfId="203"/>
    <cellStyle name="Обычный 7 2 7" xfId="204"/>
    <cellStyle name="Обычный 7 2_12" xfId="205"/>
    <cellStyle name="Обычный 7 3" xfId="3"/>
    <cellStyle name="Обычный 8" xfId="206"/>
    <cellStyle name="Обычный 9" xfId="207"/>
    <cellStyle name="Обычный 9 2" xfId="208"/>
    <cellStyle name="Обычный 9 2 2" xfId="209"/>
    <cellStyle name="Обычный 9 2 2 2" xfId="210"/>
    <cellStyle name="Обычный 9 2 2 3" xfId="211"/>
    <cellStyle name="Обычный 9 2 2 4" xfId="212"/>
    <cellStyle name="Обычный 9 2 2_12" xfId="213"/>
    <cellStyle name="Обычный 9 2 3" xfId="214"/>
    <cellStyle name="Обычный 9 2 4" xfId="215"/>
    <cellStyle name="Обычный 9 2_12" xfId="216"/>
    <cellStyle name="Обычный 9 3" xfId="217"/>
    <cellStyle name="Обычный 9 3 2" xfId="218"/>
    <cellStyle name="Обычный 9 3 3" xfId="219"/>
    <cellStyle name="Обычный 9 3 4" xfId="220"/>
    <cellStyle name="Обычный 9 3_12" xfId="221"/>
    <cellStyle name="Обычный 9 4" xfId="222"/>
    <cellStyle name="Обычный 9 5" xfId="223"/>
    <cellStyle name="Обычный 9_12" xfId="224"/>
    <cellStyle name="Плохой 2" xfId="225"/>
    <cellStyle name="Пояснение 2" xfId="226"/>
    <cellStyle name="Примечание 2" xfId="227"/>
    <cellStyle name="Процентный 2" xfId="228"/>
    <cellStyle name="Процентный 3" xfId="229"/>
    <cellStyle name="Связанная ячейка 2" xfId="230"/>
    <cellStyle name="Стиль 1" xfId="231"/>
    <cellStyle name="Текст предупреждения 2" xfId="232"/>
    <cellStyle name="Финансовый 2" xfId="233"/>
    <cellStyle name="Финансовый 2 2" xfId="234"/>
    <cellStyle name="Финансовый 2 2 2" xfId="235"/>
    <cellStyle name="Финансовый 2 2 2 2" xfId="236"/>
    <cellStyle name="Финансовый 2 2 2 2 2" xfId="237"/>
    <cellStyle name="Финансовый 2 2 2 3" xfId="238"/>
    <cellStyle name="Финансовый 2 2 3" xfId="239"/>
    <cellStyle name="Финансовый 2 2 4" xfId="240"/>
    <cellStyle name="Финансовый 2 3" xfId="241"/>
    <cellStyle name="Финансовый 2 3 2" xfId="242"/>
    <cellStyle name="Финансовый 2 3 2 2" xfId="243"/>
    <cellStyle name="Финансовый 2 3 2 3" xfId="244"/>
    <cellStyle name="Финансовый 2 3 3" xfId="245"/>
    <cellStyle name="Финансовый 2 3 4" xfId="246"/>
    <cellStyle name="Финансовый 2 4" xfId="247"/>
    <cellStyle name="Финансовый 2 4 2" xfId="248"/>
    <cellStyle name="Финансовый 2 4 3" xfId="249"/>
    <cellStyle name="Финансовый 2 5" xfId="250"/>
    <cellStyle name="Финансовый 2 6" xfId="251"/>
    <cellStyle name="Финансовый 2 7" xfId="252"/>
    <cellStyle name="Финансовый 3" xfId="253"/>
    <cellStyle name="Финансовый 3 2" xfId="254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260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3_12" xfId="272"/>
    <cellStyle name="Хороший 2" xfId="273"/>
  </cellStyles>
  <dxfs count="0"/>
  <tableStyles count="0" defaultTableStyle="TableStyleMedium2" defaultPivotStyle="PivotStyleLight16"/>
  <colors>
    <mruColors>
      <color rgb="FFCCFFCC"/>
      <color rgb="FFCCFFFF"/>
      <color rgb="FF66CCFF"/>
      <color rgb="FFFFCC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Y85"/>
  <sheetViews>
    <sheetView tabSelected="1" view="pageBreakPreview" zoomScale="70" zoomScaleNormal="80" zoomScaleSheetLayoutView="70" workbookViewId="0">
      <pane xSplit="3" ySplit="11" topLeftCell="X68" activePane="bottomRight" state="frozen"/>
      <selection pane="topRight" activeCell="D1" sqref="D1"/>
      <selection pane="bottomLeft" activeCell="A12" sqref="A12"/>
      <selection pane="bottomRight" activeCell="AK41" sqref="AK41:AK70"/>
    </sheetView>
  </sheetViews>
  <sheetFormatPr defaultRowHeight="15.75" outlineLevelRow="1" outlineLevelCol="1" x14ac:dyDescent="0.25"/>
  <cols>
    <col min="1" max="1" width="9.125" style="4" customWidth="1"/>
    <col min="2" max="2" width="41.5" style="4" customWidth="1"/>
    <col min="3" max="3" width="10.25" style="5" customWidth="1"/>
    <col min="4" max="5" width="10.25" style="4" customWidth="1" outlineLevel="1"/>
    <col min="6" max="6" width="13.75" style="4" customWidth="1" outlineLevel="1"/>
    <col min="7" max="7" width="10.25" style="4" customWidth="1" outlineLevel="1"/>
    <col min="8" max="8" width="13.5" style="4" customWidth="1" outlineLevel="1"/>
    <col min="9" max="9" width="13.25" style="4" customWidth="1" outlineLevel="1"/>
    <col min="10" max="10" width="14.25" style="4" customWidth="1" outlineLevel="1"/>
    <col min="11" max="11" width="13.125" style="4" customWidth="1"/>
    <col min="12" max="12" width="9.5" style="4" customWidth="1"/>
    <col min="13" max="13" width="10.5" style="4" customWidth="1"/>
    <col min="14" max="14" width="9.375" style="4" customWidth="1"/>
    <col min="15" max="15" width="10.25" style="4" customWidth="1"/>
    <col min="16" max="16" width="8.5" style="4" customWidth="1" outlineLevel="1"/>
    <col min="17" max="20" width="9.25" style="4" customWidth="1" outlineLevel="1"/>
    <col min="21" max="24" width="9.75" style="4" customWidth="1" outlineLevel="1"/>
    <col min="25" max="25" width="12.5" style="4" customWidth="1" outlineLevel="1"/>
    <col min="26" max="26" width="11.375" style="4" customWidth="1" outlineLevel="1"/>
    <col min="27" max="27" width="10.875" style="4" customWidth="1" outlineLevel="1"/>
    <col min="28" max="28" width="13.625" style="4" customWidth="1" outlineLevel="1"/>
    <col min="29" max="29" width="13.125" style="28" customWidth="1"/>
    <col min="30" max="30" width="14.375" style="29" customWidth="1"/>
    <col min="31" max="31" width="14.125" style="4" customWidth="1"/>
    <col min="32" max="32" width="15" style="4" customWidth="1"/>
    <col min="33" max="33" width="14.625" style="5" customWidth="1"/>
    <col min="34" max="34" width="14.5" style="6" customWidth="1"/>
    <col min="35" max="35" width="15.5" style="5" customWidth="1"/>
    <col min="36" max="36" width="14.75" style="4" customWidth="1"/>
    <col min="37" max="37" width="14.25" style="5" customWidth="1"/>
    <col min="38" max="38" width="13.875" style="4" customWidth="1"/>
    <col min="39" max="39" width="13.125" style="4" customWidth="1"/>
    <col min="40" max="41" width="15.625" style="4" customWidth="1"/>
    <col min="42" max="42" width="6.375" style="4" customWidth="1"/>
    <col min="43" max="43" width="22.875" style="4" customWidth="1"/>
    <col min="44" max="44" width="8.375" style="4" customWidth="1"/>
    <col min="45" max="45" width="5.625" style="4" customWidth="1"/>
    <col min="46" max="46" width="7.375" style="4" customWidth="1"/>
    <col min="47" max="47" width="10" style="4" customWidth="1"/>
    <col min="48" max="48" width="7.875" style="4" customWidth="1"/>
    <col min="49" max="49" width="6.75" style="4" customWidth="1"/>
    <col min="50" max="50" width="9" style="4"/>
    <col min="51" max="51" width="6.125" style="4" customWidth="1"/>
    <col min="52" max="52" width="6.75" style="4" customWidth="1"/>
    <col min="53" max="53" width="9.375" style="4" customWidth="1"/>
    <col min="54" max="54" width="7.375" style="4" customWidth="1"/>
    <col min="55" max="61" width="7.25" style="4" customWidth="1"/>
    <col min="62" max="62" width="8.625" style="4" customWidth="1"/>
    <col min="63" max="63" width="6.125" style="4" customWidth="1"/>
    <col min="64" max="64" width="6.875" style="4" customWidth="1"/>
    <col min="65" max="65" width="9.625" style="4" customWidth="1"/>
    <col min="66" max="66" width="6.75" style="4" customWidth="1"/>
    <col min="67" max="67" width="7.75" style="4" customWidth="1"/>
    <col min="68" max="16384" width="9" style="4"/>
  </cols>
  <sheetData>
    <row r="1" spans="1:77" ht="35.25" customHeight="1" x14ac:dyDescent="0.25">
      <c r="AC1" s="5"/>
      <c r="AD1" s="4"/>
      <c r="AI1" s="7"/>
      <c r="AJ1" s="8"/>
      <c r="AK1" s="2"/>
      <c r="AL1" s="8"/>
      <c r="AM1" s="8"/>
      <c r="AO1" s="22" t="s">
        <v>0</v>
      </c>
    </row>
    <row r="2" spans="1:77" x14ac:dyDescent="0.25">
      <c r="AC2" s="5"/>
      <c r="AD2" s="4"/>
      <c r="AO2" s="23" t="s">
        <v>1</v>
      </c>
    </row>
    <row r="3" spans="1:77" ht="24" customHeight="1" outlineLevel="1" x14ac:dyDescent="0.25">
      <c r="AC3" s="5"/>
      <c r="AD3" s="4"/>
      <c r="AO3" s="23" t="s">
        <v>2</v>
      </c>
    </row>
    <row r="4" spans="1:77" ht="20.25" customHeight="1" outlineLevel="1" x14ac:dyDescent="0.25">
      <c r="A4" s="125" t="s">
        <v>3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</row>
    <row r="5" spans="1:77" ht="24.75" customHeight="1" outlineLevel="1" x14ac:dyDescent="0.25">
      <c r="A5" s="126" t="s">
        <v>4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</row>
    <row r="6" spans="1:77" ht="17.25" customHeight="1" outlineLevel="1" x14ac:dyDescent="0.25">
      <c r="A6" s="125" t="s">
        <v>215</v>
      </c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</row>
    <row r="7" spans="1:77" ht="16.5" customHeight="1" outlineLevel="1" x14ac:dyDescent="0.25">
      <c r="A7" s="127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9"/>
    </row>
    <row r="8" spans="1:77" ht="55.5" customHeight="1" x14ac:dyDescent="0.25">
      <c r="A8" s="123" t="s">
        <v>5</v>
      </c>
      <c r="B8" s="123" t="s">
        <v>6</v>
      </c>
      <c r="C8" s="128" t="s">
        <v>7</v>
      </c>
      <c r="D8" s="129" t="s">
        <v>8</v>
      </c>
      <c r="E8" s="129" t="s">
        <v>9</v>
      </c>
      <c r="F8" s="123" t="s">
        <v>10</v>
      </c>
      <c r="G8" s="123"/>
      <c r="H8" s="123" t="s">
        <v>218</v>
      </c>
      <c r="I8" s="123"/>
      <c r="J8" s="130" t="s">
        <v>11</v>
      </c>
      <c r="K8" s="119" t="s">
        <v>12</v>
      </c>
      <c r="L8" s="120"/>
      <c r="M8" s="120"/>
      <c r="N8" s="120"/>
      <c r="O8" s="120"/>
      <c r="P8" s="120"/>
      <c r="Q8" s="120"/>
      <c r="R8" s="120"/>
      <c r="S8" s="120"/>
      <c r="T8" s="124"/>
      <c r="U8" s="119" t="s">
        <v>13</v>
      </c>
      <c r="V8" s="120"/>
      <c r="W8" s="120"/>
      <c r="X8" s="120"/>
      <c r="Y8" s="120"/>
      <c r="Z8" s="124"/>
      <c r="AA8" s="133" t="s">
        <v>14</v>
      </c>
      <c r="AB8" s="134"/>
      <c r="AC8" s="119" t="s">
        <v>15</v>
      </c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30" t="s">
        <v>16</v>
      </c>
      <c r="AQ8" s="68">
        <f>AC12-AD12</f>
        <v>-6.6792499999999535</v>
      </c>
    </row>
    <row r="9" spans="1:77" ht="54" customHeight="1" x14ac:dyDescent="0.25">
      <c r="A9" s="123"/>
      <c r="B9" s="123"/>
      <c r="C9" s="128"/>
      <c r="D9" s="129"/>
      <c r="E9" s="129"/>
      <c r="F9" s="123"/>
      <c r="G9" s="123"/>
      <c r="H9" s="123"/>
      <c r="I9" s="123"/>
      <c r="J9" s="131"/>
      <c r="K9" s="119" t="s">
        <v>17</v>
      </c>
      <c r="L9" s="120"/>
      <c r="M9" s="120"/>
      <c r="N9" s="120"/>
      <c r="O9" s="124"/>
      <c r="P9" s="119" t="s">
        <v>18</v>
      </c>
      <c r="Q9" s="120"/>
      <c r="R9" s="120"/>
      <c r="S9" s="120"/>
      <c r="T9" s="124"/>
      <c r="U9" s="123" t="s">
        <v>216</v>
      </c>
      <c r="V9" s="123"/>
      <c r="W9" s="119" t="s">
        <v>217</v>
      </c>
      <c r="X9" s="124"/>
      <c r="Y9" s="123" t="s">
        <v>19</v>
      </c>
      <c r="Z9" s="123"/>
      <c r="AA9" s="135"/>
      <c r="AB9" s="136"/>
      <c r="AC9" s="117" t="s">
        <v>20</v>
      </c>
      <c r="AD9" s="117"/>
      <c r="AE9" s="118" t="s">
        <v>21</v>
      </c>
      <c r="AF9" s="118"/>
      <c r="AG9" s="118" t="s">
        <v>22</v>
      </c>
      <c r="AH9" s="118"/>
      <c r="AI9" s="118" t="s">
        <v>23</v>
      </c>
      <c r="AJ9" s="118"/>
      <c r="AK9" s="118" t="s">
        <v>24</v>
      </c>
      <c r="AL9" s="118"/>
      <c r="AM9" s="121" t="s">
        <v>25</v>
      </c>
      <c r="AN9" s="123" t="s">
        <v>26</v>
      </c>
      <c r="AO9" s="131"/>
      <c r="AQ9" s="4">
        <v>4.9285925696422481</v>
      </c>
    </row>
    <row r="10" spans="1:77" ht="112.5" customHeight="1" x14ac:dyDescent="0.25">
      <c r="A10" s="123"/>
      <c r="B10" s="123"/>
      <c r="C10" s="128"/>
      <c r="D10" s="129"/>
      <c r="E10" s="129"/>
      <c r="F10" s="72" t="s">
        <v>17</v>
      </c>
      <c r="G10" s="72" t="s">
        <v>27</v>
      </c>
      <c r="H10" s="72" t="s">
        <v>28</v>
      </c>
      <c r="I10" s="72" t="s">
        <v>27</v>
      </c>
      <c r="J10" s="132"/>
      <c r="K10" s="70" t="s">
        <v>29</v>
      </c>
      <c r="L10" s="70" t="s">
        <v>30</v>
      </c>
      <c r="M10" s="70" t="s">
        <v>31</v>
      </c>
      <c r="N10" s="10" t="s">
        <v>32</v>
      </c>
      <c r="O10" s="10" t="s">
        <v>33</v>
      </c>
      <c r="P10" s="70" t="s">
        <v>29</v>
      </c>
      <c r="Q10" s="70" t="s">
        <v>30</v>
      </c>
      <c r="R10" s="70" t="s">
        <v>31</v>
      </c>
      <c r="S10" s="10" t="s">
        <v>32</v>
      </c>
      <c r="T10" s="10" t="s">
        <v>33</v>
      </c>
      <c r="U10" s="70" t="s">
        <v>34</v>
      </c>
      <c r="V10" s="70" t="s">
        <v>35</v>
      </c>
      <c r="W10" s="10" t="s">
        <v>34</v>
      </c>
      <c r="X10" s="10" t="s">
        <v>35</v>
      </c>
      <c r="Y10" s="70" t="s">
        <v>34</v>
      </c>
      <c r="Z10" s="70" t="s">
        <v>35</v>
      </c>
      <c r="AA10" s="11" t="s">
        <v>36</v>
      </c>
      <c r="AB10" s="69" t="s">
        <v>27</v>
      </c>
      <c r="AC10" s="73" t="s">
        <v>37</v>
      </c>
      <c r="AD10" s="74" t="s">
        <v>27</v>
      </c>
      <c r="AE10" s="26" t="s">
        <v>37</v>
      </c>
      <c r="AF10" s="69" t="s">
        <v>27</v>
      </c>
      <c r="AG10" s="26" t="s">
        <v>38</v>
      </c>
      <c r="AH10" s="69" t="s">
        <v>27</v>
      </c>
      <c r="AI10" s="26" t="s">
        <v>38</v>
      </c>
      <c r="AJ10" s="69" t="s">
        <v>27</v>
      </c>
      <c r="AK10" s="26" t="s">
        <v>38</v>
      </c>
      <c r="AL10" s="69" t="s">
        <v>27</v>
      </c>
      <c r="AM10" s="122"/>
      <c r="AN10" s="123"/>
      <c r="AO10" s="132"/>
      <c r="AQ10" s="4">
        <v>6.6792499999999997</v>
      </c>
      <c r="AS10" s="137">
        <v>44958</v>
      </c>
    </row>
    <row r="11" spans="1:77" ht="19.5" customHeight="1" x14ac:dyDescent="0.25">
      <c r="A11" s="71">
        <v>1</v>
      </c>
      <c r="B11" s="71">
        <v>2</v>
      </c>
      <c r="C11" s="12">
        <v>3</v>
      </c>
      <c r="D11" s="71">
        <v>4</v>
      </c>
      <c r="E11" s="71">
        <v>5</v>
      </c>
      <c r="F11" s="71">
        <v>6</v>
      </c>
      <c r="G11" s="71">
        <v>7</v>
      </c>
      <c r="H11" s="71">
        <v>8</v>
      </c>
      <c r="I11" s="71">
        <v>9</v>
      </c>
      <c r="J11" s="71">
        <v>10</v>
      </c>
      <c r="K11" s="71">
        <v>11</v>
      </c>
      <c r="L11" s="71">
        <v>12</v>
      </c>
      <c r="M11" s="71">
        <v>13</v>
      </c>
      <c r="N11" s="71">
        <v>14</v>
      </c>
      <c r="O11" s="71">
        <v>15</v>
      </c>
      <c r="P11" s="71">
        <v>16</v>
      </c>
      <c r="Q11" s="71">
        <v>17</v>
      </c>
      <c r="R11" s="71">
        <v>18</v>
      </c>
      <c r="S11" s="71">
        <v>19</v>
      </c>
      <c r="T11" s="71">
        <v>20</v>
      </c>
      <c r="U11" s="71">
        <v>21</v>
      </c>
      <c r="V11" s="71">
        <v>22</v>
      </c>
      <c r="W11" s="71">
        <v>23</v>
      </c>
      <c r="X11" s="71">
        <v>24</v>
      </c>
      <c r="Y11" s="71">
        <v>25</v>
      </c>
      <c r="Z11" s="71">
        <v>26</v>
      </c>
      <c r="AA11" s="71">
        <v>27</v>
      </c>
      <c r="AB11" s="71">
        <v>28</v>
      </c>
      <c r="AC11" s="75" t="s">
        <v>39</v>
      </c>
      <c r="AD11" s="76" t="s">
        <v>40</v>
      </c>
      <c r="AE11" s="13" t="s">
        <v>41</v>
      </c>
      <c r="AF11" s="13" t="s">
        <v>42</v>
      </c>
      <c r="AG11" s="27" t="s">
        <v>43</v>
      </c>
      <c r="AH11" s="13" t="s">
        <v>44</v>
      </c>
      <c r="AI11" s="27" t="s">
        <v>45</v>
      </c>
      <c r="AJ11" s="13" t="s">
        <v>46</v>
      </c>
      <c r="AK11" s="27" t="s">
        <v>47</v>
      </c>
      <c r="AL11" s="13" t="s">
        <v>48</v>
      </c>
      <c r="AM11" s="71">
        <v>30</v>
      </c>
      <c r="AN11" s="71">
        <v>31</v>
      </c>
      <c r="AO11" s="71">
        <v>32</v>
      </c>
    </row>
    <row r="12" spans="1:77" s="2" customFormat="1" ht="63" customHeight="1" x14ac:dyDescent="0.25">
      <c r="A12" s="14" t="s">
        <v>50</v>
      </c>
      <c r="B12" s="15" t="s">
        <v>51</v>
      </c>
      <c r="C12" s="3" t="s">
        <v>52</v>
      </c>
      <c r="D12" s="3" t="s">
        <v>49</v>
      </c>
      <c r="E12" s="3" t="s">
        <v>49</v>
      </c>
      <c r="F12" s="3" t="s">
        <v>49</v>
      </c>
      <c r="G12" s="3" t="s">
        <v>49</v>
      </c>
      <c r="H12" s="1">
        <f t="shared" ref="H12" si="0">H13+H14+H15+H16+H17+H18</f>
        <v>4.3097424899999996</v>
      </c>
      <c r="I12" s="1">
        <f t="shared" ref="I12" si="1">I13+I14+I15+I16+I17+I18</f>
        <v>5.4721783899999998</v>
      </c>
      <c r="J12" s="1">
        <f t="shared" ref="J12" si="2">J13+J14+J15+J16+J17+J18</f>
        <v>0</v>
      </c>
      <c r="K12" s="1">
        <f t="shared" ref="K12:AB12" si="3">K13+K14+K15+K16+K17+K18</f>
        <v>261.98575679257067</v>
      </c>
      <c r="L12" s="1">
        <f t="shared" si="3"/>
        <v>0</v>
      </c>
      <c r="M12" s="1">
        <f t="shared" si="3"/>
        <v>9.3845749999999999</v>
      </c>
      <c r="N12" s="1">
        <f t="shared" si="3"/>
        <v>252.60118179257069</v>
      </c>
      <c r="O12" s="1">
        <f t="shared" si="3"/>
        <v>0</v>
      </c>
      <c r="P12" s="1">
        <v>268.66552353281759</v>
      </c>
      <c r="Q12" s="1">
        <f t="shared" si="3"/>
        <v>10.69533333333333</v>
      </c>
      <c r="R12" s="1">
        <f t="shared" si="3"/>
        <v>13.019145990000002</v>
      </c>
      <c r="S12" s="1">
        <f t="shared" si="3"/>
        <v>244.95104420948434</v>
      </c>
      <c r="T12" s="1">
        <f t="shared" si="3"/>
        <v>0</v>
      </c>
      <c r="U12" s="1">
        <f>U13+U14+U15+U16+U17+U18</f>
        <v>4.3097424899999996</v>
      </c>
      <c r="V12" s="1">
        <f t="shared" si="3"/>
        <v>261.98575679257067</v>
      </c>
      <c r="W12" s="1">
        <f t="shared" si="3"/>
        <v>4.3097424899999996</v>
      </c>
      <c r="X12" s="1">
        <f t="shared" si="3"/>
        <v>261.98575679257067</v>
      </c>
      <c r="Y12" s="1">
        <f>I12</f>
        <v>5.4721783899999998</v>
      </c>
      <c r="Z12" s="1">
        <f>P12</f>
        <v>268.66552353281759</v>
      </c>
      <c r="AA12" s="1">
        <f t="shared" si="3"/>
        <v>0</v>
      </c>
      <c r="AB12" s="1">
        <f t="shared" si="3"/>
        <v>0</v>
      </c>
      <c r="AC12" s="1">
        <f>AC13+AC14+AC15+AC16+AC17+AC18</f>
        <v>52.381989478531104</v>
      </c>
      <c r="AD12" s="1">
        <f>AD13+AD14+AD15+AD16+AD17+AD18</f>
        <v>59.061239478531057</v>
      </c>
      <c r="AE12" s="1">
        <f t="shared" ref="AE12:AN12" si="4">AE13+AE14+AE15+AE16+AE17+AE18</f>
        <v>52.503292479999971</v>
      </c>
      <c r="AF12" s="1">
        <f t="shared" si="4"/>
        <v>0</v>
      </c>
      <c r="AG12" s="1">
        <f t="shared" si="4"/>
        <v>52.214352295526318</v>
      </c>
      <c r="AH12" s="1">
        <f t="shared" si="4"/>
        <v>0</v>
      </c>
      <c r="AI12" s="1">
        <f t="shared" si="4"/>
        <v>52.574895299270779</v>
      </c>
      <c r="AJ12" s="1">
        <f t="shared" si="4"/>
        <v>0</v>
      </c>
      <c r="AK12" s="1">
        <f t="shared" si="4"/>
        <v>52.311743979489513</v>
      </c>
      <c r="AL12" s="1">
        <f>AL13+AL14+AL15+AL16+AL17+AL18</f>
        <v>0</v>
      </c>
      <c r="AM12" s="1">
        <f t="shared" si="4"/>
        <v>261.98627353281768</v>
      </c>
      <c r="AN12" s="1">
        <f t="shared" si="4"/>
        <v>268.66552353281759</v>
      </c>
      <c r="AO12" s="1" t="s">
        <v>49</v>
      </c>
      <c r="AP12" s="16"/>
      <c r="AQ12" s="68">
        <v>7.1710932014565753E-3</v>
      </c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</row>
    <row r="13" spans="1:77" s="90" customFormat="1" ht="37.5" customHeight="1" x14ac:dyDescent="0.25">
      <c r="A13" s="88" t="s">
        <v>53</v>
      </c>
      <c r="B13" s="89" t="s">
        <v>54</v>
      </c>
      <c r="C13" s="31" t="s">
        <v>52</v>
      </c>
      <c r="D13" s="31" t="s">
        <v>49</v>
      </c>
      <c r="E13" s="31" t="s">
        <v>49</v>
      </c>
      <c r="F13" s="31" t="s">
        <v>49</v>
      </c>
      <c r="G13" s="31" t="s">
        <v>49</v>
      </c>
      <c r="H13" s="34">
        <f t="shared" ref="H13:J13" si="5">H21</f>
        <v>0</v>
      </c>
      <c r="I13" s="34">
        <f t="shared" si="5"/>
        <v>0.27762540000000002</v>
      </c>
      <c r="J13" s="34">
        <f t="shared" si="5"/>
        <v>0</v>
      </c>
      <c r="K13" s="34">
        <f t="shared" ref="K13:AB13" si="6">K21</f>
        <v>0</v>
      </c>
      <c r="L13" s="34">
        <f t="shared" si="6"/>
        <v>0</v>
      </c>
      <c r="M13" s="34">
        <f t="shared" si="6"/>
        <v>0</v>
      </c>
      <c r="N13" s="34">
        <f t="shared" si="6"/>
        <v>0</v>
      </c>
      <c r="O13" s="34">
        <f t="shared" si="6"/>
        <v>0</v>
      </c>
      <c r="P13" s="34">
        <v>11.70896933</v>
      </c>
      <c r="Q13" s="34">
        <f t="shared" si="6"/>
        <v>7.7119999999999997</v>
      </c>
      <c r="R13" s="34">
        <f t="shared" si="6"/>
        <v>3.9969693300000002</v>
      </c>
      <c r="S13" s="34">
        <f t="shared" si="6"/>
        <v>0</v>
      </c>
      <c r="T13" s="34">
        <f t="shared" si="6"/>
        <v>0</v>
      </c>
      <c r="U13" s="34">
        <f t="shared" si="6"/>
        <v>0</v>
      </c>
      <c r="V13" s="34">
        <f t="shared" si="6"/>
        <v>0</v>
      </c>
      <c r="W13" s="34">
        <f t="shared" si="6"/>
        <v>0</v>
      </c>
      <c r="X13" s="34">
        <f t="shared" si="6"/>
        <v>0</v>
      </c>
      <c r="Y13" s="1">
        <f t="shared" ref="Y13:Y76" si="7">I13</f>
        <v>0.27762540000000002</v>
      </c>
      <c r="Z13" s="1">
        <f t="shared" ref="Z13:Z76" si="8">P13</f>
        <v>11.70896933</v>
      </c>
      <c r="AA13" s="34">
        <f t="shared" si="6"/>
        <v>0</v>
      </c>
      <c r="AB13" s="34">
        <f t="shared" si="6"/>
        <v>0</v>
      </c>
      <c r="AC13" s="34">
        <f>AC21</f>
        <v>0</v>
      </c>
      <c r="AD13" s="34">
        <f>AD21</f>
        <v>11.70896933</v>
      </c>
      <c r="AE13" s="34">
        <f t="shared" ref="AE13:AN13" si="9">AE21</f>
        <v>0</v>
      </c>
      <c r="AF13" s="34">
        <f t="shared" si="9"/>
        <v>0</v>
      </c>
      <c r="AG13" s="34">
        <f t="shared" si="9"/>
        <v>0</v>
      </c>
      <c r="AH13" s="34">
        <f t="shared" si="9"/>
        <v>0</v>
      </c>
      <c r="AI13" s="34">
        <f t="shared" si="9"/>
        <v>0</v>
      </c>
      <c r="AJ13" s="34">
        <f t="shared" si="9"/>
        <v>0</v>
      </c>
      <c r="AK13" s="34">
        <f t="shared" si="9"/>
        <v>0</v>
      </c>
      <c r="AL13" s="34">
        <f t="shared" si="9"/>
        <v>0</v>
      </c>
      <c r="AM13" s="34">
        <f t="shared" si="9"/>
        <v>0</v>
      </c>
      <c r="AN13" s="34">
        <f t="shared" si="9"/>
        <v>11.70896933</v>
      </c>
      <c r="AO13" s="34" t="s">
        <v>49</v>
      </c>
      <c r="AP13" s="35"/>
      <c r="AQ13" s="68">
        <v>3.1253087761911111E-4</v>
      </c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s="91" customFormat="1" ht="37.5" customHeight="1" x14ac:dyDescent="0.25">
      <c r="A14" s="85" t="s">
        <v>55</v>
      </c>
      <c r="B14" s="86" t="s">
        <v>56</v>
      </c>
      <c r="C14" s="38" t="s">
        <v>52</v>
      </c>
      <c r="D14" s="38" t="s">
        <v>49</v>
      </c>
      <c r="E14" s="38" t="s">
        <v>49</v>
      </c>
      <c r="F14" s="38" t="s">
        <v>49</v>
      </c>
      <c r="G14" s="38" t="s">
        <v>49</v>
      </c>
      <c r="H14" s="41">
        <f t="shared" ref="H14:J14" si="10">H41</f>
        <v>4.3097424899999996</v>
      </c>
      <c r="I14" s="41">
        <f t="shared" si="10"/>
        <v>5.1488125399999998</v>
      </c>
      <c r="J14" s="41">
        <f t="shared" si="10"/>
        <v>0</v>
      </c>
      <c r="K14" s="41">
        <f t="shared" ref="K14:AB14" si="11">K41</f>
        <v>207.00847009147941</v>
      </c>
      <c r="L14" s="41">
        <f t="shared" si="11"/>
        <v>0</v>
      </c>
      <c r="M14" s="41">
        <f t="shared" si="11"/>
        <v>8.1265000000000001</v>
      </c>
      <c r="N14" s="41">
        <f t="shared" si="11"/>
        <v>198.88197009147945</v>
      </c>
      <c r="O14" s="41">
        <f t="shared" si="11"/>
        <v>0</v>
      </c>
      <c r="P14" s="41">
        <v>198.29591591481267</v>
      </c>
      <c r="Q14" s="41">
        <f t="shared" si="11"/>
        <v>0</v>
      </c>
      <c r="R14" s="41">
        <f t="shared" si="11"/>
        <v>8.4584982800000006</v>
      </c>
      <c r="S14" s="41">
        <f t="shared" si="11"/>
        <v>189.83741763481271</v>
      </c>
      <c r="T14" s="41">
        <f t="shared" si="11"/>
        <v>0</v>
      </c>
      <c r="U14" s="41">
        <f>U41</f>
        <v>4.3097424899999996</v>
      </c>
      <c r="V14" s="41">
        <f t="shared" si="11"/>
        <v>207.00847009147941</v>
      </c>
      <c r="W14" s="41">
        <f t="shared" si="11"/>
        <v>4.3097424899999996</v>
      </c>
      <c r="X14" s="41">
        <f t="shared" si="11"/>
        <v>207.00847009147941</v>
      </c>
      <c r="Y14" s="1">
        <f t="shared" si="7"/>
        <v>5.1488125399999998</v>
      </c>
      <c r="Z14" s="1">
        <f t="shared" si="8"/>
        <v>198.29591591481267</v>
      </c>
      <c r="AA14" s="41">
        <f t="shared" si="11"/>
        <v>0</v>
      </c>
      <c r="AB14" s="41">
        <f t="shared" si="11"/>
        <v>0</v>
      </c>
      <c r="AC14" s="41">
        <f>AC41</f>
        <v>44.568658989642216</v>
      </c>
      <c r="AD14" s="41">
        <f>AD41</f>
        <v>35.855704812975496</v>
      </c>
      <c r="AE14" s="41">
        <f t="shared" ref="AE14:AN14" si="12">AE41</f>
        <v>32.345999999999997</v>
      </c>
      <c r="AF14" s="41">
        <f t="shared" si="12"/>
        <v>0</v>
      </c>
      <c r="AG14" s="41">
        <f t="shared" si="12"/>
        <v>44.4386114723441</v>
      </c>
      <c r="AH14" s="41">
        <f t="shared" si="12"/>
        <v>0</v>
      </c>
      <c r="AI14" s="41">
        <f t="shared" si="12"/>
        <v>45.552345825114685</v>
      </c>
      <c r="AJ14" s="41">
        <f t="shared" si="12"/>
        <v>0</v>
      </c>
      <c r="AK14" s="41">
        <f t="shared" si="12"/>
        <v>40.103253804378411</v>
      </c>
      <c r="AL14" s="41">
        <f>AL41</f>
        <v>0</v>
      </c>
      <c r="AM14" s="41">
        <f t="shared" si="12"/>
        <v>207.00887009147942</v>
      </c>
      <c r="AN14" s="41">
        <f t="shared" si="12"/>
        <v>198.29591591481267</v>
      </c>
      <c r="AO14" s="41" t="s">
        <v>49</v>
      </c>
      <c r="AP14" s="42"/>
      <c r="AQ14" s="68">
        <v>5.2928203900924255E-3</v>
      </c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7" s="92" customFormat="1" ht="69" customHeight="1" x14ac:dyDescent="0.25">
      <c r="A15" s="83" t="s">
        <v>57</v>
      </c>
      <c r="B15" s="84" t="s">
        <v>58</v>
      </c>
      <c r="C15" s="43" t="s">
        <v>52</v>
      </c>
      <c r="D15" s="43" t="s">
        <v>49</v>
      </c>
      <c r="E15" s="43" t="s">
        <v>49</v>
      </c>
      <c r="F15" s="43" t="s">
        <v>49</v>
      </c>
      <c r="G15" s="43" t="s">
        <v>49</v>
      </c>
      <c r="H15" s="44">
        <f t="shared" ref="H15:J15" si="13">H71</f>
        <v>0</v>
      </c>
      <c r="I15" s="44">
        <f t="shared" si="13"/>
        <v>0</v>
      </c>
      <c r="J15" s="44">
        <f t="shared" si="13"/>
        <v>0</v>
      </c>
      <c r="K15" s="44">
        <f t="shared" ref="K15:AB15" si="14">K71</f>
        <v>0</v>
      </c>
      <c r="L15" s="44">
        <f t="shared" si="14"/>
        <v>0</v>
      </c>
      <c r="M15" s="44">
        <f t="shared" si="14"/>
        <v>0</v>
      </c>
      <c r="N15" s="44">
        <f t="shared" si="14"/>
        <v>0</v>
      </c>
      <c r="O15" s="44">
        <f t="shared" si="14"/>
        <v>0</v>
      </c>
      <c r="P15" s="44">
        <v>0</v>
      </c>
      <c r="Q15" s="44">
        <f t="shared" si="14"/>
        <v>0</v>
      </c>
      <c r="R15" s="44">
        <f t="shared" si="14"/>
        <v>0</v>
      </c>
      <c r="S15" s="44">
        <f t="shared" si="14"/>
        <v>0</v>
      </c>
      <c r="T15" s="44">
        <f t="shared" si="14"/>
        <v>0</v>
      </c>
      <c r="U15" s="44">
        <f t="shared" si="14"/>
        <v>0</v>
      </c>
      <c r="V15" s="44">
        <f t="shared" si="14"/>
        <v>0</v>
      </c>
      <c r="W15" s="44">
        <f t="shared" si="14"/>
        <v>0</v>
      </c>
      <c r="X15" s="44">
        <f t="shared" si="14"/>
        <v>0</v>
      </c>
      <c r="Y15" s="1">
        <f t="shared" si="7"/>
        <v>0</v>
      </c>
      <c r="Z15" s="1">
        <f t="shared" si="8"/>
        <v>0</v>
      </c>
      <c r="AA15" s="44">
        <f t="shared" si="14"/>
        <v>0</v>
      </c>
      <c r="AB15" s="44">
        <f t="shared" si="14"/>
        <v>0</v>
      </c>
      <c r="AC15" s="44">
        <f>AC71</f>
        <v>0</v>
      </c>
      <c r="AD15" s="44">
        <f>AD71</f>
        <v>0</v>
      </c>
      <c r="AE15" s="44">
        <f t="shared" ref="AE15:AN15" si="15">AE71</f>
        <v>0</v>
      </c>
      <c r="AF15" s="44">
        <f t="shared" si="15"/>
        <v>0</v>
      </c>
      <c r="AG15" s="44">
        <f t="shared" si="15"/>
        <v>0</v>
      </c>
      <c r="AH15" s="44">
        <f t="shared" si="15"/>
        <v>0</v>
      </c>
      <c r="AI15" s="44">
        <f t="shared" si="15"/>
        <v>0</v>
      </c>
      <c r="AJ15" s="44">
        <f t="shared" si="15"/>
        <v>0</v>
      </c>
      <c r="AK15" s="44">
        <f t="shared" si="15"/>
        <v>0</v>
      </c>
      <c r="AL15" s="44">
        <f t="shared" si="15"/>
        <v>0</v>
      </c>
      <c r="AM15" s="44">
        <f t="shared" si="15"/>
        <v>0</v>
      </c>
      <c r="AN15" s="44">
        <f t="shared" si="15"/>
        <v>0</v>
      </c>
      <c r="AO15" s="44" t="s">
        <v>49</v>
      </c>
      <c r="AP15" s="45"/>
      <c r="AQ15" s="68">
        <v>0</v>
      </c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</row>
    <row r="16" spans="1:77" s="93" customFormat="1" ht="37.5" customHeight="1" x14ac:dyDescent="0.25">
      <c r="A16" s="77" t="s">
        <v>59</v>
      </c>
      <c r="B16" s="78" t="s">
        <v>60</v>
      </c>
      <c r="C16" s="47" t="s">
        <v>52</v>
      </c>
      <c r="D16" s="47" t="s">
        <v>49</v>
      </c>
      <c r="E16" s="47" t="s">
        <v>49</v>
      </c>
      <c r="F16" s="47" t="s">
        <v>49</v>
      </c>
      <c r="G16" s="47" t="s">
        <v>49</v>
      </c>
      <c r="H16" s="50">
        <f t="shared" ref="H16:J16" si="16">H74</f>
        <v>0</v>
      </c>
      <c r="I16" s="50">
        <f t="shared" si="16"/>
        <v>4.5740450000000002E-2</v>
      </c>
      <c r="J16" s="50">
        <f t="shared" si="16"/>
        <v>0</v>
      </c>
      <c r="K16" s="50">
        <f t="shared" ref="K16:AB16" si="17">K74</f>
        <v>0</v>
      </c>
      <c r="L16" s="50">
        <f t="shared" si="17"/>
        <v>0</v>
      </c>
      <c r="M16" s="50">
        <f t="shared" si="17"/>
        <v>0</v>
      </c>
      <c r="N16" s="50">
        <f t="shared" si="17"/>
        <v>0</v>
      </c>
      <c r="O16" s="50">
        <f t="shared" si="17"/>
        <v>0</v>
      </c>
      <c r="P16" s="50">
        <v>0.56367838000000003</v>
      </c>
      <c r="Q16" s="50">
        <f t="shared" si="17"/>
        <v>0</v>
      </c>
      <c r="R16" s="50">
        <f t="shared" si="17"/>
        <v>0.56367838000000003</v>
      </c>
      <c r="S16" s="50">
        <f t="shared" si="17"/>
        <v>0</v>
      </c>
      <c r="T16" s="50">
        <f t="shared" si="17"/>
        <v>0</v>
      </c>
      <c r="U16" s="50">
        <f t="shared" si="17"/>
        <v>0</v>
      </c>
      <c r="V16" s="50">
        <f t="shared" si="17"/>
        <v>0</v>
      </c>
      <c r="W16" s="50">
        <f t="shared" si="17"/>
        <v>0</v>
      </c>
      <c r="X16" s="50">
        <f t="shared" si="17"/>
        <v>0</v>
      </c>
      <c r="Y16" s="1">
        <f t="shared" si="7"/>
        <v>4.5740450000000002E-2</v>
      </c>
      <c r="Z16" s="1">
        <f t="shared" si="8"/>
        <v>0.56367838000000003</v>
      </c>
      <c r="AA16" s="50">
        <f t="shared" si="17"/>
        <v>0</v>
      </c>
      <c r="AB16" s="50">
        <f t="shared" si="17"/>
        <v>0</v>
      </c>
      <c r="AC16" s="50">
        <f>AC74</f>
        <v>0</v>
      </c>
      <c r="AD16" s="50">
        <f>AD74</f>
        <v>0.56367838000000003</v>
      </c>
      <c r="AE16" s="50">
        <f t="shared" ref="AE16:AN16" si="18">AE74</f>
        <v>0</v>
      </c>
      <c r="AF16" s="50">
        <f t="shared" si="18"/>
        <v>0</v>
      </c>
      <c r="AG16" s="50">
        <f t="shared" si="18"/>
        <v>0</v>
      </c>
      <c r="AH16" s="50">
        <f t="shared" si="18"/>
        <v>0</v>
      </c>
      <c r="AI16" s="50">
        <f t="shared" si="18"/>
        <v>0</v>
      </c>
      <c r="AJ16" s="50">
        <f t="shared" si="18"/>
        <v>0</v>
      </c>
      <c r="AK16" s="50">
        <f t="shared" si="18"/>
        <v>0</v>
      </c>
      <c r="AL16" s="50">
        <f t="shared" si="18"/>
        <v>0</v>
      </c>
      <c r="AM16" s="50">
        <f t="shared" si="18"/>
        <v>0</v>
      </c>
      <c r="AN16" s="50">
        <f t="shared" si="18"/>
        <v>0.56367838000000003</v>
      </c>
      <c r="AO16" s="50" t="s">
        <v>49</v>
      </c>
      <c r="AP16" s="51"/>
      <c r="AQ16" s="68">
        <v>1.5045465901508075E-5</v>
      </c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</row>
    <row r="17" spans="1:77" s="94" customFormat="1" ht="37.5" customHeight="1" x14ac:dyDescent="0.25">
      <c r="A17" s="80" t="s">
        <v>61</v>
      </c>
      <c r="B17" s="81" t="s">
        <v>62</v>
      </c>
      <c r="C17" s="52" t="s">
        <v>52</v>
      </c>
      <c r="D17" s="52" t="s">
        <v>49</v>
      </c>
      <c r="E17" s="52" t="s">
        <v>49</v>
      </c>
      <c r="F17" s="52" t="s">
        <v>49</v>
      </c>
      <c r="G17" s="52" t="s">
        <v>49</v>
      </c>
      <c r="H17" s="53">
        <f t="shared" ref="H17:J17" si="19">H80</f>
        <v>0</v>
      </c>
      <c r="I17" s="53">
        <f t="shared" si="19"/>
        <v>0</v>
      </c>
      <c r="J17" s="53">
        <f t="shared" si="19"/>
        <v>0</v>
      </c>
      <c r="K17" s="53">
        <f t="shared" ref="K17:AB17" si="20">K80</f>
        <v>0</v>
      </c>
      <c r="L17" s="53">
        <f t="shared" si="20"/>
        <v>0</v>
      </c>
      <c r="M17" s="53">
        <f t="shared" si="20"/>
        <v>0</v>
      </c>
      <c r="N17" s="53">
        <f t="shared" si="20"/>
        <v>0</v>
      </c>
      <c r="O17" s="53">
        <f t="shared" si="20"/>
        <v>0</v>
      </c>
      <c r="P17" s="53">
        <v>0</v>
      </c>
      <c r="Q17" s="53">
        <f t="shared" si="20"/>
        <v>0</v>
      </c>
      <c r="R17" s="53">
        <f t="shared" si="20"/>
        <v>0</v>
      </c>
      <c r="S17" s="53">
        <f t="shared" si="20"/>
        <v>0</v>
      </c>
      <c r="T17" s="53">
        <f t="shared" si="20"/>
        <v>0</v>
      </c>
      <c r="U17" s="53">
        <f t="shared" si="20"/>
        <v>0</v>
      </c>
      <c r="V17" s="53">
        <f t="shared" si="20"/>
        <v>0</v>
      </c>
      <c r="W17" s="53">
        <f t="shared" si="20"/>
        <v>0</v>
      </c>
      <c r="X17" s="53">
        <f t="shared" si="20"/>
        <v>0</v>
      </c>
      <c r="Y17" s="1">
        <f t="shared" si="7"/>
        <v>0</v>
      </c>
      <c r="Z17" s="1">
        <f t="shared" si="8"/>
        <v>0</v>
      </c>
      <c r="AA17" s="53">
        <f t="shared" si="20"/>
        <v>0</v>
      </c>
      <c r="AB17" s="53">
        <f t="shared" si="20"/>
        <v>0</v>
      </c>
      <c r="AC17" s="53">
        <f>AC80</f>
        <v>0</v>
      </c>
      <c r="AD17" s="53">
        <f>AD80</f>
        <v>0</v>
      </c>
      <c r="AE17" s="53">
        <f t="shared" ref="AE17:AN17" si="21">AE80</f>
        <v>0</v>
      </c>
      <c r="AF17" s="53">
        <f t="shared" si="21"/>
        <v>0</v>
      </c>
      <c r="AG17" s="53">
        <f t="shared" si="21"/>
        <v>0</v>
      </c>
      <c r="AH17" s="53">
        <f t="shared" si="21"/>
        <v>0</v>
      </c>
      <c r="AI17" s="53">
        <f t="shared" si="21"/>
        <v>0</v>
      </c>
      <c r="AJ17" s="53">
        <f t="shared" si="21"/>
        <v>0</v>
      </c>
      <c r="AK17" s="53">
        <f t="shared" si="21"/>
        <v>0</v>
      </c>
      <c r="AL17" s="53">
        <f t="shared" si="21"/>
        <v>0</v>
      </c>
      <c r="AM17" s="53">
        <f t="shared" si="21"/>
        <v>0</v>
      </c>
      <c r="AN17" s="53">
        <f t="shared" si="21"/>
        <v>0</v>
      </c>
      <c r="AO17" s="53" t="s">
        <v>49</v>
      </c>
      <c r="AP17" s="54"/>
      <c r="AQ17" s="68">
        <v>0</v>
      </c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</row>
    <row r="18" spans="1:77" s="97" customFormat="1" ht="37.5" customHeight="1" x14ac:dyDescent="0.25">
      <c r="A18" s="95" t="s">
        <v>63</v>
      </c>
      <c r="B18" s="96" t="s">
        <v>64</v>
      </c>
      <c r="C18" s="56" t="s">
        <v>52</v>
      </c>
      <c r="D18" s="56" t="s">
        <v>49</v>
      </c>
      <c r="E18" s="56" t="s">
        <v>49</v>
      </c>
      <c r="F18" s="56" t="s">
        <v>49</v>
      </c>
      <c r="G18" s="56" t="s">
        <v>49</v>
      </c>
      <c r="H18" s="59">
        <f t="shared" ref="H18:J18" si="22">H81</f>
        <v>0</v>
      </c>
      <c r="I18" s="59">
        <f t="shared" si="22"/>
        <v>0</v>
      </c>
      <c r="J18" s="59">
        <f t="shared" si="22"/>
        <v>0</v>
      </c>
      <c r="K18" s="59">
        <f t="shared" ref="K18:AB18" si="23">K81</f>
        <v>54.977286701091231</v>
      </c>
      <c r="L18" s="59">
        <f t="shared" si="23"/>
        <v>0</v>
      </c>
      <c r="M18" s="59">
        <f t="shared" si="23"/>
        <v>1.2580750000000001</v>
      </c>
      <c r="N18" s="59">
        <f t="shared" si="23"/>
        <v>53.71921170109124</v>
      </c>
      <c r="O18" s="59">
        <f t="shared" si="23"/>
        <v>0</v>
      </c>
      <c r="P18" s="59">
        <v>58.096959908004941</v>
      </c>
      <c r="Q18" s="59">
        <f t="shared" si="23"/>
        <v>2.9833333333333298</v>
      </c>
      <c r="R18" s="59">
        <f t="shared" si="23"/>
        <v>0</v>
      </c>
      <c r="S18" s="59">
        <f t="shared" si="23"/>
        <v>55.113626574671613</v>
      </c>
      <c r="T18" s="59">
        <f t="shared" si="23"/>
        <v>0</v>
      </c>
      <c r="U18" s="59">
        <f t="shared" si="23"/>
        <v>0</v>
      </c>
      <c r="V18" s="59">
        <f t="shared" si="23"/>
        <v>54.977286701091231</v>
      </c>
      <c r="W18" s="59">
        <f t="shared" si="23"/>
        <v>0</v>
      </c>
      <c r="X18" s="59">
        <f t="shared" si="23"/>
        <v>54.977286701091231</v>
      </c>
      <c r="Y18" s="1">
        <f t="shared" si="7"/>
        <v>0</v>
      </c>
      <c r="Z18" s="1">
        <f t="shared" si="8"/>
        <v>58.096959908004941</v>
      </c>
      <c r="AA18" s="59">
        <f t="shared" si="23"/>
        <v>0</v>
      </c>
      <c r="AB18" s="59">
        <f t="shared" si="23"/>
        <v>0</v>
      </c>
      <c r="AC18" s="59">
        <f>AC81</f>
        <v>7.813330488888889</v>
      </c>
      <c r="AD18" s="59">
        <f>AD81</f>
        <v>10.93288695555556</v>
      </c>
      <c r="AE18" s="59">
        <f t="shared" ref="AE18:AN18" si="24">AE81</f>
        <v>20.15729247999997</v>
      </c>
      <c r="AF18" s="59">
        <f t="shared" si="24"/>
        <v>0</v>
      </c>
      <c r="AG18" s="59">
        <f t="shared" si="24"/>
        <v>7.77574082318222</v>
      </c>
      <c r="AH18" s="59">
        <f t="shared" si="24"/>
        <v>0</v>
      </c>
      <c r="AI18" s="59">
        <f t="shared" si="24"/>
        <v>7.0225494741560937</v>
      </c>
      <c r="AJ18" s="59">
        <f t="shared" si="24"/>
        <v>0</v>
      </c>
      <c r="AK18" s="59">
        <f>AK81</f>
        <v>12.2084901751111</v>
      </c>
      <c r="AL18" s="59">
        <f t="shared" si="24"/>
        <v>0</v>
      </c>
      <c r="AM18" s="59">
        <f t="shared" si="24"/>
        <v>54.977403441338275</v>
      </c>
      <c r="AN18" s="59">
        <f t="shared" si="24"/>
        <v>58.096959908004941</v>
      </c>
      <c r="AO18" s="59" t="s">
        <v>49</v>
      </c>
      <c r="AP18" s="60"/>
      <c r="AQ18" s="68">
        <v>1.5506964678435311E-3</v>
      </c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</row>
    <row r="19" spans="1:77" s="8" customFormat="1" ht="26.25" customHeight="1" x14ac:dyDescent="0.25">
      <c r="A19" s="17">
        <v>0</v>
      </c>
      <c r="B19" s="18">
        <v>0</v>
      </c>
      <c r="C19" s="19">
        <v>0</v>
      </c>
      <c r="D19" s="19" t="s">
        <v>49</v>
      </c>
      <c r="E19" s="19" t="s">
        <v>49</v>
      </c>
      <c r="F19" s="19" t="s">
        <v>49</v>
      </c>
      <c r="G19" s="19" t="s">
        <v>49</v>
      </c>
      <c r="H19" s="20" t="s">
        <v>49</v>
      </c>
      <c r="I19" s="19" t="s">
        <v>49</v>
      </c>
      <c r="J19" s="20">
        <v>0</v>
      </c>
      <c r="K19" s="20" t="s">
        <v>49</v>
      </c>
      <c r="L19" s="20"/>
      <c r="M19" s="20" t="s">
        <v>49</v>
      </c>
      <c r="N19" s="20" t="s">
        <v>49</v>
      </c>
      <c r="O19" s="20" t="s">
        <v>49</v>
      </c>
      <c r="P19" s="20" t="s">
        <v>49</v>
      </c>
      <c r="Q19" s="20" t="s">
        <v>49</v>
      </c>
      <c r="R19" s="20" t="s">
        <v>49</v>
      </c>
      <c r="S19" s="20" t="s">
        <v>49</v>
      </c>
      <c r="T19" s="20" t="s">
        <v>49</v>
      </c>
      <c r="U19" s="20" t="s">
        <v>49</v>
      </c>
      <c r="V19" s="20" t="s">
        <v>49</v>
      </c>
      <c r="W19" s="20" t="s">
        <v>49</v>
      </c>
      <c r="X19" s="20" t="s">
        <v>49</v>
      </c>
      <c r="Y19" s="20" t="str">
        <f t="shared" si="7"/>
        <v>нд</v>
      </c>
      <c r="Z19" s="20" t="str">
        <f t="shared" si="8"/>
        <v>нд</v>
      </c>
      <c r="AA19" s="20">
        <v>0</v>
      </c>
      <c r="AB19" s="20" t="s">
        <v>49</v>
      </c>
      <c r="AC19" s="20" t="s">
        <v>49</v>
      </c>
      <c r="AD19" s="20" t="s">
        <v>49</v>
      </c>
      <c r="AE19" s="20" t="s">
        <v>49</v>
      </c>
      <c r="AF19" s="20" t="s">
        <v>49</v>
      </c>
      <c r="AG19" s="20" t="s">
        <v>49</v>
      </c>
      <c r="AH19" s="20" t="s">
        <v>49</v>
      </c>
      <c r="AI19" s="20" t="s">
        <v>49</v>
      </c>
      <c r="AJ19" s="20" t="s">
        <v>49</v>
      </c>
      <c r="AK19" s="20" t="s">
        <v>49</v>
      </c>
      <c r="AL19" s="20" t="s">
        <v>49</v>
      </c>
      <c r="AM19" s="20" t="s">
        <v>49</v>
      </c>
      <c r="AN19" s="20" t="s">
        <v>49</v>
      </c>
      <c r="AO19" s="20" t="s">
        <v>49</v>
      </c>
      <c r="AP19" s="16"/>
      <c r="AQ19" s="68" t="s">
        <v>49</v>
      </c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</row>
    <row r="20" spans="1:77" s="2" customFormat="1" ht="35.25" customHeight="1" x14ac:dyDescent="0.25">
      <c r="A20" s="14" t="s">
        <v>65</v>
      </c>
      <c r="B20" s="15" t="s">
        <v>66</v>
      </c>
      <c r="C20" s="3" t="s">
        <v>52</v>
      </c>
      <c r="D20" s="3" t="s">
        <v>49</v>
      </c>
      <c r="E20" s="3" t="s">
        <v>49</v>
      </c>
      <c r="F20" s="3" t="s">
        <v>49</v>
      </c>
      <c r="G20" s="3" t="s">
        <v>49</v>
      </c>
      <c r="H20" s="1" t="s">
        <v>49</v>
      </c>
      <c r="I20" s="3" t="s">
        <v>49</v>
      </c>
      <c r="J20" s="1">
        <v>0</v>
      </c>
      <c r="K20" s="1" t="s">
        <v>49</v>
      </c>
      <c r="L20" s="1"/>
      <c r="M20" s="1" t="s">
        <v>49</v>
      </c>
      <c r="N20" s="1" t="s">
        <v>49</v>
      </c>
      <c r="O20" s="1" t="s">
        <v>49</v>
      </c>
      <c r="P20" s="1" t="s">
        <v>49</v>
      </c>
      <c r="Q20" s="1" t="s">
        <v>49</v>
      </c>
      <c r="R20" s="1" t="s">
        <v>49</v>
      </c>
      <c r="S20" s="1" t="s">
        <v>49</v>
      </c>
      <c r="T20" s="1" t="s">
        <v>49</v>
      </c>
      <c r="U20" s="1" t="s">
        <v>49</v>
      </c>
      <c r="V20" s="1" t="s">
        <v>49</v>
      </c>
      <c r="W20" s="1" t="s">
        <v>49</v>
      </c>
      <c r="X20" s="1" t="s">
        <v>49</v>
      </c>
      <c r="Y20" s="1" t="str">
        <f t="shared" si="7"/>
        <v>нд</v>
      </c>
      <c r="Z20" s="1" t="str">
        <f t="shared" si="8"/>
        <v>нд</v>
      </c>
      <c r="AA20" s="1">
        <v>0</v>
      </c>
      <c r="AB20" s="1" t="s">
        <v>49</v>
      </c>
      <c r="AC20" s="1" t="s">
        <v>49</v>
      </c>
      <c r="AD20" s="1" t="s">
        <v>49</v>
      </c>
      <c r="AE20" s="1" t="s">
        <v>49</v>
      </c>
      <c r="AF20" s="1" t="s">
        <v>49</v>
      </c>
      <c r="AG20" s="1" t="s">
        <v>49</v>
      </c>
      <c r="AH20" s="1" t="s">
        <v>49</v>
      </c>
      <c r="AI20" s="1" t="s">
        <v>49</v>
      </c>
      <c r="AJ20" s="1" t="s">
        <v>49</v>
      </c>
      <c r="AK20" s="1" t="s">
        <v>49</v>
      </c>
      <c r="AL20" s="1" t="s">
        <v>49</v>
      </c>
      <c r="AM20" s="1" t="s">
        <v>49</v>
      </c>
      <c r="AN20" s="1" t="s">
        <v>49</v>
      </c>
      <c r="AO20" s="1" t="s">
        <v>49</v>
      </c>
      <c r="AP20" s="16"/>
      <c r="AQ20" s="68" t="s">
        <v>49</v>
      </c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</row>
    <row r="21" spans="1:77" s="2" customFormat="1" ht="34.5" customHeight="1" x14ac:dyDescent="0.25">
      <c r="A21" s="88" t="s">
        <v>67</v>
      </c>
      <c r="B21" s="89" t="s">
        <v>213</v>
      </c>
      <c r="C21" s="31" t="s">
        <v>52</v>
      </c>
      <c r="D21" s="31" t="s">
        <v>49</v>
      </c>
      <c r="E21" s="31" t="s">
        <v>49</v>
      </c>
      <c r="F21" s="31" t="s">
        <v>49</v>
      </c>
      <c r="G21" s="31" t="s">
        <v>49</v>
      </c>
      <c r="H21" s="34">
        <f t="shared" ref="H21:AC21" si="25">H22+H32+H37</f>
        <v>0</v>
      </c>
      <c r="I21" s="34">
        <f t="shared" si="25"/>
        <v>0.27762540000000002</v>
      </c>
      <c r="J21" s="34">
        <f t="shared" si="25"/>
        <v>0</v>
      </c>
      <c r="K21" s="34">
        <f t="shared" si="25"/>
        <v>0</v>
      </c>
      <c r="L21" s="34">
        <f t="shared" si="25"/>
        <v>0</v>
      </c>
      <c r="M21" s="34">
        <f t="shared" si="25"/>
        <v>0</v>
      </c>
      <c r="N21" s="34">
        <f t="shared" si="25"/>
        <v>0</v>
      </c>
      <c r="O21" s="34">
        <f t="shared" si="25"/>
        <v>0</v>
      </c>
      <c r="P21" s="34">
        <v>11.70896933</v>
      </c>
      <c r="Q21" s="34">
        <f t="shared" si="25"/>
        <v>7.7119999999999997</v>
      </c>
      <c r="R21" s="34">
        <f t="shared" si="25"/>
        <v>3.9969693300000002</v>
      </c>
      <c r="S21" s="34">
        <f t="shared" si="25"/>
        <v>0</v>
      </c>
      <c r="T21" s="34">
        <f t="shared" si="25"/>
        <v>0</v>
      </c>
      <c r="U21" s="34">
        <f t="shared" si="25"/>
        <v>0</v>
      </c>
      <c r="V21" s="34">
        <f t="shared" si="25"/>
        <v>0</v>
      </c>
      <c r="W21" s="34">
        <f t="shared" si="25"/>
        <v>0</v>
      </c>
      <c r="X21" s="34">
        <f t="shared" si="25"/>
        <v>0</v>
      </c>
      <c r="Y21" s="1">
        <f t="shared" si="7"/>
        <v>0.27762540000000002</v>
      </c>
      <c r="Z21" s="1">
        <f t="shared" si="8"/>
        <v>11.70896933</v>
      </c>
      <c r="AA21" s="34">
        <f t="shared" si="25"/>
        <v>0</v>
      </c>
      <c r="AB21" s="34">
        <f t="shared" si="25"/>
        <v>0</v>
      </c>
      <c r="AC21" s="34">
        <f t="shared" si="25"/>
        <v>0</v>
      </c>
      <c r="AD21" s="34">
        <f>AD22+AD32+AD37</f>
        <v>11.70896933</v>
      </c>
      <c r="AE21" s="34">
        <v>0</v>
      </c>
      <c r="AF21" s="34">
        <v>0</v>
      </c>
      <c r="AG21" s="34">
        <v>0</v>
      </c>
      <c r="AH21" s="34">
        <v>0</v>
      </c>
      <c r="AI21" s="34">
        <v>0</v>
      </c>
      <c r="AJ21" s="34">
        <v>0</v>
      </c>
      <c r="AK21" s="34">
        <v>0</v>
      </c>
      <c r="AL21" s="34">
        <v>0</v>
      </c>
      <c r="AM21" s="34">
        <f t="shared" ref="AM21:AM76" si="26">AK21+AI21+AG21+AE21+AC21</f>
        <v>0</v>
      </c>
      <c r="AN21" s="34">
        <f t="shared" ref="AN21:AN76" si="27">AD21+AE21+AG21+AI21+AK21</f>
        <v>11.70896933</v>
      </c>
      <c r="AO21" s="34" t="s">
        <v>49</v>
      </c>
      <c r="AP21" s="16"/>
      <c r="AQ21" s="68">
        <v>3.1253087761911111E-4</v>
      </c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</row>
    <row r="22" spans="1:77" s="2" customFormat="1" ht="54.75" customHeight="1" x14ac:dyDescent="0.25">
      <c r="A22" s="88" t="s">
        <v>68</v>
      </c>
      <c r="B22" s="89" t="s">
        <v>69</v>
      </c>
      <c r="C22" s="31" t="s">
        <v>52</v>
      </c>
      <c r="D22" s="31" t="s">
        <v>49</v>
      </c>
      <c r="E22" s="31" t="s">
        <v>49</v>
      </c>
      <c r="F22" s="31" t="s">
        <v>49</v>
      </c>
      <c r="G22" s="31" t="s">
        <v>49</v>
      </c>
      <c r="H22" s="34">
        <f t="shared" ref="H22:AC22" si="28">H23+H27+H28</f>
        <v>0</v>
      </c>
      <c r="I22" s="34">
        <f t="shared" si="28"/>
        <v>0.27762540000000002</v>
      </c>
      <c r="J22" s="34">
        <f t="shared" si="28"/>
        <v>0</v>
      </c>
      <c r="K22" s="34">
        <f t="shared" si="28"/>
        <v>0</v>
      </c>
      <c r="L22" s="34">
        <f t="shared" si="28"/>
        <v>0</v>
      </c>
      <c r="M22" s="34">
        <f t="shared" si="28"/>
        <v>0</v>
      </c>
      <c r="N22" s="34">
        <f t="shared" si="28"/>
        <v>0</v>
      </c>
      <c r="O22" s="34">
        <f t="shared" si="28"/>
        <v>0</v>
      </c>
      <c r="P22" s="34">
        <v>5.0297193300000007</v>
      </c>
      <c r="Q22" s="34">
        <f t="shared" si="28"/>
        <v>1.0327500000000001</v>
      </c>
      <c r="R22" s="34">
        <f t="shared" si="28"/>
        <v>3.9969693300000002</v>
      </c>
      <c r="S22" s="34">
        <f t="shared" si="28"/>
        <v>0</v>
      </c>
      <c r="T22" s="34">
        <f t="shared" si="28"/>
        <v>0</v>
      </c>
      <c r="U22" s="34">
        <f t="shared" si="28"/>
        <v>0</v>
      </c>
      <c r="V22" s="34">
        <f t="shared" si="28"/>
        <v>0</v>
      </c>
      <c r="W22" s="34">
        <f t="shared" si="28"/>
        <v>0</v>
      </c>
      <c r="X22" s="34">
        <f t="shared" si="28"/>
        <v>0</v>
      </c>
      <c r="Y22" s="1">
        <f t="shared" si="7"/>
        <v>0.27762540000000002</v>
      </c>
      <c r="Z22" s="1">
        <f t="shared" si="8"/>
        <v>5.0297193300000007</v>
      </c>
      <c r="AA22" s="34">
        <f t="shared" si="28"/>
        <v>0</v>
      </c>
      <c r="AB22" s="34">
        <f t="shared" si="28"/>
        <v>0</v>
      </c>
      <c r="AC22" s="34">
        <f t="shared" si="28"/>
        <v>0</v>
      </c>
      <c r="AD22" s="34">
        <f>AD23+AD27+AD28</f>
        <v>5.0297193300000007</v>
      </c>
      <c r="AE22" s="34">
        <f t="shared" ref="AE22:AN22" si="29">AE23+AE27+AE28</f>
        <v>0</v>
      </c>
      <c r="AF22" s="34">
        <f t="shared" si="29"/>
        <v>0</v>
      </c>
      <c r="AG22" s="34">
        <f t="shared" si="29"/>
        <v>0</v>
      </c>
      <c r="AH22" s="34">
        <f t="shared" si="29"/>
        <v>0</v>
      </c>
      <c r="AI22" s="34">
        <f t="shared" si="29"/>
        <v>0</v>
      </c>
      <c r="AJ22" s="34">
        <f t="shared" si="29"/>
        <v>0</v>
      </c>
      <c r="AK22" s="34">
        <f t="shared" si="29"/>
        <v>0</v>
      </c>
      <c r="AL22" s="34">
        <f t="shared" si="29"/>
        <v>0</v>
      </c>
      <c r="AM22" s="34">
        <f t="shared" si="29"/>
        <v>0</v>
      </c>
      <c r="AN22" s="34">
        <f t="shared" si="29"/>
        <v>5.0297193300000007</v>
      </c>
      <c r="AO22" s="34" t="s">
        <v>49</v>
      </c>
      <c r="AP22" s="16"/>
      <c r="AQ22" s="68">
        <v>1.3425114987321499E-4</v>
      </c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</row>
    <row r="23" spans="1:77" s="2" customFormat="1" ht="71.25" customHeight="1" x14ac:dyDescent="0.25">
      <c r="A23" s="88" t="s">
        <v>70</v>
      </c>
      <c r="B23" s="89" t="s">
        <v>71</v>
      </c>
      <c r="C23" s="31" t="s">
        <v>52</v>
      </c>
      <c r="D23" s="31" t="s">
        <v>49</v>
      </c>
      <c r="E23" s="31" t="s">
        <v>49</v>
      </c>
      <c r="F23" s="31" t="s">
        <v>49</v>
      </c>
      <c r="G23" s="31" t="s">
        <v>49</v>
      </c>
      <c r="H23" s="34">
        <f t="shared" ref="H23:AC23" si="30">H24+H25+H26</f>
        <v>0</v>
      </c>
      <c r="I23" s="34">
        <f t="shared" si="30"/>
        <v>0.27762540000000002</v>
      </c>
      <c r="J23" s="34">
        <f t="shared" si="30"/>
        <v>0</v>
      </c>
      <c r="K23" s="34">
        <f t="shared" si="30"/>
        <v>0</v>
      </c>
      <c r="L23" s="34">
        <f t="shared" si="30"/>
        <v>0</v>
      </c>
      <c r="M23" s="34">
        <f t="shared" si="30"/>
        <v>0</v>
      </c>
      <c r="N23" s="34">
        <f t="shared" si="30"/>
        <v>0</v>
      </c>
      <c r="O23" s="34">
        <f t="shared" si="30"/>
        <v>0</v>
      </c>
      <c r="P23" s="34">
        <v>5.0297193300000007</v>
      </c>
      <c r="Q23" s="34">
        <f t="shared" si="30"/>
        <v>1.0327500000000001</v>
      </c>
      <c r="R23" s="34">
        <f t="shared" si="30"/>
        <v>3.9969693300000002</v>
      </c>
      <c r="S23" s="34">
        <f t="shared" si="30"/>
        <v>0</v>
      </c>
      <c r="T23" s="34">
        <f t="shared" si="30"/>
        <v>0</v>
      </c>
      <c r="U23" s="34">
        <f t="shared" si="30"/>
        <v>0</v>
      </c>
      <c r="V23" s="34">
        <f t="shared" si="30"/>
        <v>0</v>
      </c>
      <c r="W23" s="34">
        <f t="shared" si="30"/>
        <v>0</v>
      </c>
      <c r="X23" s="34">
        <f t="shared" si="30"/>
        <v>0</v>
      </c>
      <c r="Y23" s="1">
        <f t="shared" si="7"/>
        <v>0.27762540000000002</v>
      </c>
      <c r="Z23" s="1">
        <f t="shared" si="8"/>
        <v>5.0297193300000007</v>
      </c>
      <c r="AA23" s="34">
        <f t="shared" si="30"/>
        <v>0</v>
      </c>
      <c r="AB23" s="34">
        <f t="shared" si="30"/>
        <v>0</v>
      </c>
      <c r="AC23" s="34">
        <f t="shared" si="30"/>
        <v>0</v>
      </c>
      <c r="AD23" s="34">
        <f>AD24+AD25+AD26</f>
        <v>5.0297193300000007</v>
      </c>
      <c r="AE23" s="34">
        <f t="shared" ref="AE23:AN23" si="31">AE24+AE25+AE26</f>
        <v>0</v>
      </c>
      <c r="AF23" s="34">
        <f t="shared" si="31"/>
        <v>0</v>
      </c>
      <c r="AG23" s="34">
        <f t="shared" si="31"/>
        <v>0</v>
      </c>
      <c r="AH23" s="34">
        <f t="shared" si="31"/>
        <v>0</v>
      </c>
      <c r="AI23" s="34">
        <f t="shared" si="31"/>
        <v>0</v>
      </c>
      <c r="AJ23" s="34">
        <f t="shared" si="31"/>
        <v>0</v>
      </c>
      <c r="AK23" s="34">
        <f t="shared" si="31"/>
        <v>0</v>
      </c>
      <c r="AL23" s="34">
        <f t="shared" si="31"/>
        <v>0</v>
      </c>
      <c r="AM23" s="34">
        <f t="shared" si="31"/>
        <v>0</v>
      </c>
      <c r="AN23" s="34">
        <f t="shared" si="31"/>
        <v>5.0297193300000007</v>
      </c>
      <c r="AO23" s="34" t="s">
        <v>49</v>
      </c>
      <c r="AP23" s="16"/>
      <c r="AQ23" s="68">
        <v>1.3425114987321499E-4</v>
      </c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</row>
    <row r="24" spans="1:77" s="8" customFormat="1" ht="71.25" customHeight="1" x14ac:dyDescent="0.25">
      <c r="A24" s="98" t="s">
        <v>191</v>
      </c>
      <c r="B24" s="30" t="s">
        <v>192</v>
      </c>
      <c r="C24" s="99" t="s">
        <v>193</v>
      </c>
      <c r="D24" s="32" t="s">
        <v>214</v>
      </c>
      <c r="E24" s="32">
        <v>2020</v>
      </c>
      <c r="F24" s="32">
        <v>2022</v>
      </c>
      <c r="G24" s="32">
        <v>2023</v>
      </c>
      <c r="H24" s="33">
        <v>0</v>
      </c>
      <c r="I24" s="33">
        <f>0.18214846+0.09547694</f>
        <v>0.27762540000000002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61">
        <v>3.9969693300000002</v>
      </c>
      <c r="Q24" s="61">
        <v>0</v>
      </c>
      <c r="R24" s="61">
        <f>P24</f>
        <v>3.9969693300000002</v>
      </c>
      <c r="S24" s="61">
        <v>0</v>
      </c>
      <c r="T24" s="61">
        <v>0</v>
      </c>
      <c r="U24" s="61">
        <v>0</v>
      </c>
      <c r="V24" s="61">
        <v>0</v>
      </c>
      <c r="W24" s="61">
        <v>0</v>
      </c>
      <c r="X24" s="61">
        <v>0</v>
      </c>
      <c r="Y24" s="20">
        <f t="shared" si="7"/>
        <v>0.27762540000000002</v>
      </c>
      <c r="Z24" s="20">
        <f t="shared" si="8"/>
        <v>3.9969693300000002</v>
      </c>
      <c r="AA24" s="33"/>
      <c r="AB24" s="33">
        <v>0</v>
      </c>
      <c r="AC24" s="33">
        <v>0</v>
      </c>
      <c r="AD24" s="33">
        <v>3.9969693300000002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f t="shared" si="26"/>
        <v>0</v>
      </c>
      <c r="AN24" s="33">
        <f t="shared" si="27"/>
        <v>3.9969693300000002</v>
      </c>
      <c r="AO24" s="33" t="s">
        <v>49</v>
      </c>
      <c r="AP24" s="16"/>
      <c r="AQ24" s="68">
        <v>1.0668542186040304E-4</v>
      </c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</row>
    <row r="25" spans="1:77" s="8" customFormat="1" ht="71.25" customHeight="1" x14ac:dyDescent="0.25">
      <c r="A25" s="98" t="s">
        <v>194</v>
      </c>
      <c r="B25" s="30" t="s">
        <v>195</v>
      </c>
      <c r="C25" s="99" t="s">
        <v>196</v>
      </c>
      <c r="D25" s="32" t="s">
        <v>105</v>
      </c>
      <c r="E25" s="32">
        <v>2023</v>
      </c>
      <c r="F25" s="32">
        <v>2023</v>
      </c>
      <c r="G25" s="32">
        <v>2023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61">
        <v>0.12416666666666699</v>
      </c>
      <c r="Q25" s="61">
        <f>P25</f>
        <v>0.12416666666666699</v>
      </c>
      <c r="R25" s="61">
        <v>0</v>
      </c>
      <c r="S25" s="61">
        <v>0</v>
      </c>
      <c r="T25" s="61">
        <v>0</v>
      </c>
      <c r="U25" s="61">
        <v>0</v>
      </c>
      <c r="V25" s="61">
        <v>0</v>
      </c>
      <c r="W25" s="61">
        <v>0</v>
      </c>
      <c r="X25" s="61">
        <v>0</v>
      </c>
      <c r="Y25" s="20">
        <f t="shared" si="7"/>
        <v>0</v>
      </c>
      <c r="Z25" s="20">
        <f t="shared" si="8"/>
        <v>0.12416666666666699</v>
      </c>
      <c r="AA25" s="33"/>
      <c r="AB25" s="33">
        <v>0</v>
      </c>
      <c r="AC25" s="33">
        <v>0</v>
      </c>
      <c r="AD25" s="33">
        <v>0.12416666666666699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f t="shared" si="26"/>
        <v>0</v>
      </c>
      <c r="AN25" s="33">
        <f t="shared" si="27"/>
        <v>0.12416666666666699</v>
      </c>
      <c r="AO25" s="33" t="s">
        <v>49</v>
      </c>
      <c r="AP25" s="16"/>
      <c r="AQ25" s="68">
        <v>3.3142043685217398E-6</v>
      </c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</row>
    <row r="26" spans="1:77" s="8" customFormat="1" ht="71.25" customHeight="1" x14ac:dyDescent="0.25">
      <c r="A26" s="98" t="s">
        <v>197</v>
      </c>
      <c r="B26" s="30" t="s">
        <v>198</v>
      </c>
      <c r="C26" s="99" t="s">
        <v>199</v>
      </c>
      <c r="D26" s="32" t="s">
        <v>105</v>
      </c>
      <c r="E26" s="32">
        <v>2023</v>
      </c>
      <c r="F26" s="32">
        <v>2023</v>
      </c>
      <c r="G26" s="32">
        <v>2023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61">
        <v>0.90858333333333308</v>
      </c>
      <c r="Q26" s="61">
        <f>P26</f>
        <v>0.90858333333333308</v>
      </c>
      <c r="R26" s="61">
        <v>0</v>
      </c>
      <c r="S26" s="61">
        <v>0</v>
      </c>
      <c r="T26" s="61">
        <v>0</v>
      </c>
      <c r="U26" s="61">
        <v>0</v>
      </c>
      <c r="V26" s="61">
        <v>0</v>
      </c>
      <c r="W26" s="61">
        <v>0</v>
      </c>
      <c r="X26" s="61">
        <v>0</v>
      </c>
      <c r="Y26" s="20">
        <f t="shared" si="7"/>
        <v>0</v>
      </c>
      <c r="Z26" s="20">
        <f t="shared" si="8"/>
        <v>0.90858333333333308</v>
      </c>
      <c r="AA26" s="33"/>
      <c r="AB26" s="33">
        <v>0</v>
      </c>
      <c r="AC26" s="33">
        <v>0</v>
      </c>
      <c r="AD26" s="33">
        <v>0.90858333333333308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f t="shared" si="26"/>
        <v>0</v>
      </c>
      <c r="AN26" s="33">
        <f t="shared" si="27"/>
        <v>0.90858333333333308</v>
      </c>
      <c r="AO26" s="33" t="s">
        <v>49</v>
      </c>
      <c r="AP26" s="16"/>
      <c r="AQ26" s="68">
        <v>2.4251523644290217E-5</v>
      </c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</row>
    <row r="27" spans="1:77" s="2" customFormat="1" ht="78" customHeight="1" x14ac:dyDescent="0.25">
      <c r="A27" s="88" t="s">
        <v>72</v>
      </c>
      <c r="B27" s="89" t="s">
        <v>73</v>
      </c>
      <c r="C27" s="31" t="s">
        <v>52</v>
      </c>
      <c r="D27" s="31" t="s">
        <v>49</v>
      </c>
      <c r="E27" s="31" t="s">
        <v>49</v>
      </c>
      <c r="F27" s="31" t="s">
        <v>49</v>
      </c>
      <c r="G27" s="31" t="s">
        <v>49</v>
      </c>
      <c r="H27" s="34">
        <v>0</v>
      </c>
      <c r="I27" s="34">
        <v>0</v>
      </c>
      <c r="J27" s="34">
        <v>0</v>
      </c>
      <c r="K27" s="34">
        <v>0</v>
      </c>
      <c r="L27" s="34"/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1">
        <f t="shared" si="7"/>
        <v>0</v>
      </c>
      <c r="Z27" s="1">
        <f t="shared" si="8"/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f t="shared" si="26"/>
        <v>0</v>
      </c>
      <c r="AN27" s="34">
        <f t="shared" si="27"/>
        <v>0</v>
      </c>
      <c r="AO27" s="34" t="s">
        <v>49</v>
      </c>
      <c r="AP27" s="16"/>
      <c r="AQ27" s="68">
        <v>0</v>
      </c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</row>
    <row r="28" spans="1:77" s="2" customFormat="1" ht="60" customHeight="1" x14ac:dyDescent="0.25">
      <c r="A28" s="88" t="s">
        <v>74</v>
      </c>
      <c r="B28" s="89" t="s">
        <v>75</v>
      </c>
      <c r="C28" s="31" t="s">
        <v>52</v>
      </c>
      <c r="D28" s="31" t="s">
        <v>49</v>
      </c>
      <c r="E28" s="31" t="s">
        <v>49</v>
      </c>
      <c r="F28" s="31" t="s">
        <v>49</v>
      </c>
      <c r="G28" s="31" t="s">
        <v>49</v>
      </c>
      <c r="H28" s="34">
        <v>0</v>
      </c>
      <c r="I28" s="34">
        <v>0</v>
      </c>
      <c r="J28" s="34">
        <v>0</v>
      </c>
      <c r="K28" s="34">
        <v>0</v>
      </c>
      <c r="L28" s="34"/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1">
        <f t="shared" si="7"/>
        <v>0</v>
      </c>
      <c r="Z28" s="1">
        <f t="shared" si="8"/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f t="shared" si="26"/>
        <v>0</v>
      </c>
      <c r="AN28" s="34">
        <f t="shared" si="27"/>
        <v>0</v>
      </c>
      <c r="AO28" s="34" t="s">
        <v>49</v>
      </c>
      <c r="AP28" s="16"/>
      <c r="AQ28" s="68">
        <v>0</v>
      </c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</row>
    <row r="29" spans="1:77" s="2" customFormat="1" ht="45" customHeight="1" x14ac:dyDescent="0.25">
      <c r="A29" s="88" t="s">
        <v>76</v>
      </c>
      <c r="B29" s="89" t="s">
        <v>77</v>
      </c>
      <c r="C29" s="31" t="s">
        <v>52</v>
      </c>
      <c r="D29" s="31" t="s">
        <v>49</v>
      </c>
      <c r="E29" s="31" t="s">
        <v>49</v>
      </c>
      <c r="F29" s="31" t="s">
        <v>49</v>
      </c>
      <c r="G29" s="31" t="s">
        <v>49</v>
      </c>
      <c r="H29" s="34">
        <v>0</v>
      </c>
      <c r="I29" s="34">
        <v>0</v>
      </c>
      <c r="J29" s="34">
        <v>0</v>
      </c>
      <c r="K29" s="34">
        <v>0</v>
      </c>
      <c r="L29" s="34"/>
      <c r="M29" s="34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4">
        <v>0</v>
      </c>
      <c r="W29" s="34">
        <v>0</v>
      </c>
      <c r="X29" s="34">
        <v>0</v>
      </c>
      <c r="Y29" s="1">
        <f t="shared" si="7"/>
        <v>0</v>
      </c>
      <c r="Z29" s="1">
        <f t="shared" si="8"/>
        <v>0</v>
      </c>
      <c r="AA29" s="34">
        <v>0</v>
      </c>
      <c r="AB29" s="34">
        <v>0</v>
      </c>
      <c r="AC29" s="34">
        <v>0</v>
      </c>
      <c r="AD29" s="34">
        <f>AD30+AD31</f>
        <v>0</v>
      </c>
      <c r="AE29" s="34">
        <v>0</v>
      </c>
      <c r="AF29" s="34">
        <v>0</v>
      </c>
      <c r="AG29" s="34">
        <v>0</v>
      </c>
      <c r="AH29" s="34">
        <v>0</v>
      </c>
      <c r="AI29" s="34">
        <v>0</v>
      </c>
      <c r="AJ29" s="34">
        <v>0</v>
      </c>
      <c r="AK29" s="34">
        <v>0</v>
      </c>
      <c r="AL29" s="34">
        <v>0</v>
      </c>
      <c r="AM29" s="34">
        <f t="shared" si="26"/>
        <v>0</v>
      </c>
      <c r="AN29" s="34">
        <f t="shared" si="27"/>
        <v>0</v>
      </c>
      <c r="AO29" s="34" t="s">
        <v>49</v>
      </c>
      <c r="AP29" s="16"/>
      <c r="AQ29" s="68">
        <v>0</v>
      </c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</row>
    <row r="30" spans="1:77" s="2" customFormat="1" ht="65.25" customHeight="1" x14ac:dyDescent="0.25">
      <c r="A30" s="88" t="s">
        <v>78</v>
      </c>
      <c r="B30" s="89" t="s">
        <v>79</v>
      </c>
      <c r="C30" s="31" t="s">
        <v>52</v>
      </c>
      <c r="D30" s="31" t="s">
        <v>49</v>
      </c>
      <c r="E30" s="31" t="s">
        <v>49</v>
      </c>
      <c r="F30" s="31" t="s">
        <v>49</v>
      </c>
      <c r="G30" s="31" t="s">
        <v>49</v>
      </c>
      <c r="H30" s="34">
        <v>0</v>
      </c>
      <c r="I30" s="34">
        <v>0</v>
      </c>
      <c r="J30" s="34">
        <v>0</v>
      </c>
      <c r="K30" s="34">
        <v>0</v>
      </c>
      <c r="L30" s="34"/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v>0</v>
      </c>
      <c r="X30" s="34">
        <v>0</v>
      </c>
      <c r="Y30" s="1">
        <f t="shared" si="7"/>
        <v>0</v>
      </c>
      <c r="Z30" s="1">
        <f t="shared" si="8"/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v>0</v>
      </c>
      <c r="AJ30" s="34">
        <v>0</v>
      </c>
      <c r="AK30" s="34">
        <v>0</v>
      </c>
      <c r="AL30" s="34">
        <v>0</v>
      </c>
      <c r="AM30" s="34">
        <f t="shared" si="26"/>
        <v>0</v>
      </c>
      <c r="AN30" s="34">
        <f t="shared" si="27"/>
        <v>0</v>
      </c>
      <c r="AO30" s="34" t="s">
        <v>49</v>
      </c>
      <c r="AP30" s="16"/>
      <c r="AQ30" s="68">
        <v>0</v>
      </c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</row>
    <row r="31" spans="1:77" s="2" customFormat="1" ht="57.75" customHeight="1" x14ac:dyDescent="0.25">
      <c r="A31" s="88" t="s">
        <v>80</v>
      </c>
      <c r="B31" s="89" t="s">
        <v>81</v>
      </c>
      <c r="C31" s="31" t="s">
        <v>52</v>
      </c>
      <c r="D31" s="31" t="s">
        <v>49</v>
      </c>
      <c r="E31" s="31" t="s">
        <v>49</v>
      </c>
      <c r="F31" s="31" t="s">
        <v>49</v>
      </c>
      <c r="G31" s="31" t="s">
        <v>49</v>
      </c>
      <c r="H31" s="34">
        <v>0</v>
      </c>
      <c r="I31" s="34">
        <v>0</v>
      </c>
      <c r="J31" s="34">
        <v>0</v>
      </c>
      <c r="K31" s="34">
        <v>0</v>
      </c>
      <c r="L31" s="34"/>
      <c r="M31" s="34">
        <v>0</v>
      </c>
      <c r="N31" s="34">
        <v>0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1">
        <f t="shared" si="7"/>
        <v>0</v>
      </c>
      <c r="Z31" s="1">
        <f t="shared" si="8"/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0</v>
      </c>
      <c r="AH31" s="34">
        <v>0</v>
      </c>
      <c r="AI31" s="34">
        <v>0</v>
      </c>
      <c r="AJ31" s="34">
        <v>0</v>
      </c>
      <c r="AK31" s="34">
        <v>0</v>
      </c>
      <c r="AL31" s="34">
        <v>0</v>
      </c>
      <c r="AM31" s="34">
        <f t="shared" si="26"/>
        <v>0</v>
      </c>
      <c r="AN31" s="34">
        <f t="shared" si="27"/>
        <v>0</v>
      </c>
      <c r="AO31" s="34" t="s">
        <v>49</v>
      </c>
      <c r="AP31" s="16"/>
      <c r="AQ31" s="68">
        <v>0</v>
      </c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</row>
    <row r="32" spans="1:77" s="2" customFormat="1" ht="45" customHeight="1" x14ac:dyDescent="0.25">
      <c r="A32" s="88" t="s">
        <v>82</v>
      </c>
      <c r="B32" s="89" t="s">
        <v>83</v>
      </c>
      <c r="C32" s="31" t="s">
        <v>52</v>
      </c>
      <c r="D32" s="31" t="s">
        <v>49</v>
      </c>
      <c r="E32" s="31" t="s">
        <v>49</v>
      </c>
      <c r="F32" s="31" t="s">
        <v>49</v>
      </c>
      <c r="G32" s="31" t="s">
        <v>49</v>
      </c>
      <c r="H32" s="34">
        <v>0</v>
      </c>
      <c r="I32" s="34">
        <v>0</v>
      </c>
      <c r="J32" s="34">
        <v>0</v>
      </c>
      <c r="K32" s="34">
        <v>0</v>
      </c>
      <c r="L32" s="34"/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1">
        <f t="shared" si="7"/>
        <v>0</v>
      </c>
      <c r="Z32" s="1">
        <f t="shared" si="8"/>
        <v>0</v>
      </c>
      <c r="AA32" s="34">
        <v>0</v>
      </c>
      <c r="AB32" s="34">
        <v>0</v>
      </c>
      <c r="AC32" s="34">
        <f>AC33+AC34+AC35+AC36</f>
        <v>0</v>
      </c>
      <c r="AD32" s="34">
        <f>AD33+AD34+AD35+AD36</f>
        <v>0</v>
      </c>
      <c r="AE32" s="34">
        <f t="shared" ref="AE32:AN32" si="32">AE33+AE34+AE35+AE36</f>
        <v>0</v>
      </c>
      <c r="AF32" s="34">
        <f t="shared" si="32"/>
        <v>0</v>
      </c>
      <c r="AG32" s="34">
        <f t="shared" si="32"/>
        <v>0</v>
      </c>
      <c r="AH32" s="34">
        <f t="shared" si="32"/>
        <v>0</v>
      </c>
      <c r="AI32" s="34">
        <f t="shared" si="32"/>
        <v>0</v>
      </c>
      <c r="AJ32" s="34">
        <f t="shared" si="32"/>
        <v>0</v>
      </c>
      <c r="AK32" s="34">
        <f t="shared" si="32"/>
        <v>0</v>
      </c>
      <c r="AL32" s="34">
        <f t="shared" si="32"/>
        <v>0</v>
      </c>
      <c r="AM32" s="34">
        <f t="shared" si="32"/>
        <v>0</v>
      </c>
      <c r="AN32" s="34">
        <f t="shared" si="32"/>
        <v>0</v>
      </c>
      <c r="AO32" s="34" t="s">
        <v>49</v>
      </c>
      <c r="AP32" s="16"/>
      <c r="AQ32" s="68">
        <v>0</v>
      </c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</row>
    <row r="33" spans="1:77" s="2" customFormat="1" ht="45" customHeight="1" x14ac:dyDescent="0.25">
      <c r="A33" s="88" t="s">
        <v>84</v>
      </c>
      <c r="B33" s="89" t="s">
        <v>85</v>
      </c>
      <c r="C33" s="31" t="s">
        <v>52</v>
      </c>
      <c r="D33" s="31" t="s">
        <v>49</v>
      </c>
      <c r="E33" s="31" t="s">
        <v>49</v>
      </c>
      <c r="F33" s="31" t="s">
        <v>49</v>
      </c>
      <c r="G33" s="31" t="s">
        <v>49</v>
      </c>
      <c r="H33" s="34">
        <v>0</v>
      </c>
      <c r="I33" s="34">
        <v>0</v>
      </c>
      <c r="J33" s="34">
        <v>0</v>
      </c>
      <c r="K33" s="34">
        <v>0</v>
      </c>
      <c r="L33" s="34"/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1">
        <f t="shared" si="7"/>
        <v>0</v>
      </c>
      <c r="Z33" s="1">
        <f t="shared" si="8"/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f t="shared" si="26"/>
        <v>0</v>
      </c>
      <c r="AN33" s="34">
        <f t="shared" si="27"/>
        <v>0</v>
      </c>
      <c r="AO33" s="34" t="s">
        <v>49</v>
      </c>
      <c r="AP33" s="16"/>
      <c r="AQ33" s="68">
        <v>0</v>
      </c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</row>
    <row r="34" spans="1:77" s="2" customFormat="1" ht="110.25" customHeight="1" x14ac:dyDescent="0.25">
      <c r="A34" s="88" t="s">
        <v>84</v>
      </c>
      <c r="B34" s="89" t="s">
        <v>86</v>
      </c>
      <c r="C34" s="31" t="s">
        <v>52</v>
      </c>
      <c r="D34" s="31" t="s">
        <v>49</v>
      </c>
      <c r="E34" s="31" t="s">
        <v>49</v>
      </c>
      <c r="F34" s="31" t="s">
        <v>49</v>
      </c>
      <c r="G34" s="31" t="s">
        <v>49</v>
      </c>
      <c r="H34" s="34">
        <v>0</v>
      </c>
      <c r="I34" s="34">
        <v>0</v>
      </c>
      <c r="J34" s="34">
        <v>0</v>
      </c>
      <c r="K34" s="34">
        <v>0</v>
      </c>
      <c r="L34" s="34"/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1">
        <f t="shared" si="7"/>
        <v>0</v>
      </c>
      <c r="Z34" s="1">
        <f t="shared" si="8"/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f t="shared" si="26"/>
        <v>0</v>
      </c>
      <c r="AN34" s="34">
        <f t="shared" si="27"/>
        <v>0</v>
      </c>
      <c r="AO34" s="34" t="s">
        <v>49</v>
      </c>
      <c r="AP34" s="16"/>
      <c r="AQ34" s="68">
        <v>0</v>
      </c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</row>
    <row r="35" spans="1:77" s="2" customFormat="1" ht="94.5" customHeight="1" x14ac:dyDescent="0.25">
      <c r="A35" s="88" t="s">
        <v>84</v>
      </c>
      <c r="B35" s="89" t="s">
        <v>87</v>
      </c>
      <c r="C35" s="31" t="s">
        <v>52</v>
      </c>
      <c r="D35" s="31" t="s">
        <v>49</v>
      </c>
      <c r="E35" s="31" t="s">
        <v>49</v>
      </c>
      <c r="F35" s="31" t="s">
        <v>49</v>
      </c>
      <c r="G35" s="31" t="s">
        <v>49</v>
      </c>
      <c r="H35" s="34">
        <v>0</v>
      </c>
      <c r="I35" s="34">
        <v>0</v>
      </c>
      <c r="J35" s="34">
        <v>0</v>
      </c>
      <c r="K35" s="34">
        <v>0</v>
      </c>
      <c r="L35" s="34"/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1">
        <f t="shared" si="7"/>
        <v>0</v>
      </c>
      <c r="Z35" s="1">
        <f t="shared" si="8"/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f t="shared" si="26"/>
        <v>0</v>
      </c>
      <c r="AN35" s="34">
        <f t="shared" si="27"/>
        <v>0</v>
      </c>
      <c r="AO35" s="34" t="s">
        <v>49</v>
      </c>
      <c r="AP35" s="16"/>
      <c r="AQ35" s="68">
        <v>0</v>
      </c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</row>
    <row r="36" spans="1:77" s="2" customFormat="1" ht="97.5" customHeight="1" x14ac:dyDescent="0.25">
      <c r="A36" s="88" t="s">
        <v>84</v>
      </c>
      <c r="B36" s="89" t="s">
        <v>86</v>
      </c>
      <c r="C36" s="31" t="s">
        <v>52</v>
      </c>
      <c r="D36" s="31" t="s">
        <v>49</v>
      </c>
      <c r="E36" s="31" t="s">
        <v>49</v>
      </c>
      <c r="F36" s="31" t="s">
        <v>49</v>
      </c>
      <c r="G36" s="31" t="s">
        <v>49</v>
      </c>
      <c r="H36" s="34">
        <v>0</v>
      </c>
      <c r="I36" s="34">
        <v>0</v>
      </c>
      <c r="J36" s="34">
        <v>0</v>
      </c>
      <c r="K36" s="34">
        <v>0</v>
      </c>
      <c r="L36" s="34"/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1">
        <f t="shared" si="7"/>
        <v>0</v>
      </c>
      <c r="Z36" s="1">
        <f t="shared" si="8"/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f t="shared" si="26"/>
        <v>0</v>
      </c>
      <c r="AN36" s="34">
        <f t="shared" si="27"/>
        <v>0</v>
      </c>
      <c r="AO36" s="34" t="s">
        <v>49</v>
      </c>
      <c r="AP36" s="16"/>
      <c r="AQ36" s="68">
        <v>0</v>
      </c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</row>
    <row r="37" spans="1:77" s="2" customFormat="1" ht="82.5" customHeight="1" x14ac:dyDescent="0.25">
      <c r="A37" s="88" t="s">
        <v>88</v>
      </c>
      <c r="B37" s="89" t="s">
        <v>89</v>
      </c>
      <c r="C37" s="31" t="s">
        <v>52</v>
      </c>
      <c r="D37" s="31" t="s">
        <v>49</v>
      </c>
      <c r="E37" s="31" t="s">
        <v>49</v>
      </c>
      <c r="F37" s="31" t="s">
        <v>49</v>
      </c>
      <c r="G37" s="31" t="s">
        <v>49</v>
      </c>
      <c r="H37" s="34">
        <v>0</v>
      </c>
      <c r="I37" s="34">
        <v>0</v>
      </c>
      <c r="J37" s="34">
        <v>0</v>
      </c>
      <c r="K37" s="34">
        <v>0</v>
      </c>
      <c r="L37" s="34"/>
      <c r="M37" s="34">
        <v>0</v>
      </c>
      <c r="N37" s="34">
        <v>0</v>
      </c>
      <c r="O37" s="34">
        <v>0</v>
      </c>
      <c r="P37" s="34">
        <f>P38+P39</f>
        <v>6.6792499999999997</v>
      </c>
      <c r="Q37" s="34">
        <f t="shared" ref="Q37:T37" si="33">Q38+Q39</f>
        <v>6.6792499999999997</v>
      </c>
      <c r="R37" s="34">
        <f t="shared" si="33"/>
        <v>0</v>
      </c>
      <c r="S37" s="34">
        <f t="shared" si="33"/>
        <v>0</v>
      </c>
      <c r="T37" s="34">
        <f t="shared" si="33"/>
        <v>0</v>
      </c>
      <c r="U37" s="34">
        <v>0</v>
      </c>
      <c r="V37" s="34">
        <v>0</v>
      </c>
      <c r="W37" s="34">
        <v>0</v>
      </c>
      <c r="X37" s="34">
        <v>0</v>
      </c>
      <c r="Y37" s="1">
        <f t="shared" si="7"/>
        <v>0</v>
      </c>
      <c r="Z37" s="1">
        <f t="shared" si="8"/>
        <v>6.6792499999999997</v>
      </c>
      <c r="AA37" s="34">
        <v>0</v>
      </c>
      <c r="AB37" s="34">
        <v>0</v>
      </c>
      <c r="AC37" s="34">
        <v>0</v>
      </c>
      <c r="AD37" s="34">
        <f>AD38+AD39</f>
        <v>6.6792499999999997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f t="shared" si="26"/>
        <v>0</v>
      </c>
      <c r="AN37" s="34">
        <f t="shared" si="27"/>
        <v>6.6792499999999997</v>
      </c>
      <c r="AO37" s="34" t="s">
        <v>49</v>
      </c>
      <c r="AP37" s="16"/>
      <c r="AQ37" s="68">
        <v>1.7827972774589614E-4</v>
      </c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</row>
    <row r="38" spans="1:77" s="2" customFormat="1" ht="72" customHeight="1" x14ac:dyDescent="0.25">
      <c r="A38" s="88" t="s">
        <v>90</v>
      </c>
      <c r="B38" s="89" t="s">
        <v>91</v>
      </c>
      <c r="C38" s="31" t="s">
        <v>52</v>
      </c>
      <c r="D38" s="31" t="s">
        <v>49</v>
      </c>
      <c r="E38" s="31" t="s">
        <v>49</v>
      </c>
      <c r="F38" s="31" t="s">
        <v>49</v>
      </c>
      <c r="G38" s="31" t="s">
        <v>49</v>
      </c>
      <c r="H38" s="34">
        <v>0</v>
      </c>
      <c r="I38" s="34">
        <v>0</v>
      </c>
      <c r="J38" s="34">
        <v>0</v>
      </c>
      <c r="K38" s="34">
        <v>0</v>
      </c>
      <c r="L38" s="34"/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1">
        <f t="shared" si="7"/>
        <v>0</v>
      </c>
      <c r="Z38" s="1">
        <f t="shared" si="8"/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f t="shared" si="26"/>
        <v>0</v>
      </c>
      <c r="AN38" s="34">
        <f t="shared" si="27"/>
        <v>0</v>
      </c>
      <c r="AO38" s="34" t="s">
        <v>49</v>
      </c>
      <c r="AP38" s="16"/>
      <c r="AQ38" s="68">
        <v>0</v>
      </c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</row>
    <row r="39" spans="1:77" s="2" customFormat="1" ht="92.25" customHeight="1" x14ac:dyDescent="0.25">
      <c r="A39" s="88" t="s">
        <v>92</v>
      </c>
      <c r="B39" s="89" t="s">
        <v>93</v>
      </c>
      <c r="C39" s="31" t="s">
        <v>52</v>
      </c>
      <c r="D39" s="31" t="s">
        <v>49</v>
      </c>
      <c r="E39" s="31" t="s">
        <v>49</v>
      </c>
      <c r="F39" s="34" t="str">
        <f t="shared" ref="F39:AC39" si="34">F40</f>
        <v>нд</v>
      </c>
      <c r="G39" s="34" t="str">
        <f t="shared" si="34"/>
        <v>нд</v>
      </c>
      <c r="H39" s="34">
        <f t="shared" si="34"/>
        <v>0</v>
      </c>
      <c r="I39" s="34">
        <f t="shared" si="34"/>
        <v>0</v>
      </c>
      <c r="J39" s="34">
        <f t="shared" si="34"/>
        <v>0</v>
      </c>
      <c r="K39" s="34">
        <f t="shared" si="34"/>
        <v>0</v>
      </c>
      <c r="L39" s="34">
        <f t="shared" si="34"/>
        <v>0</v>
      </c>
      <c r="M39" s="34">
        <f t="shared" si="34"/>
        <v>0</v>
      </c>
      <c r="N39" s="34">
        <f t="shared" si="34"/>
        <v>0</v>
      </c>
      <c r="O39" s="34">
        <f t="shared" si="34"/>
        <v>0</v>
      </c>
      <c r="P39" s="34">
        <v>6.6792499999999997</v>
      </c>
      <c r="Q39" s="34">
        <f t="shared" si="34"/>
        <v>6.6792499999999997</v>
      </c>
      <c r="R39" s="34">
        <f t="shared" si="34"/>
        <v>0</v>
      </c>
      <c r="S39" s="34">
        <f t="shared" si="34"/>
        <v>0</v>
      </c>
      <c r="T39" s="34">
        <f t="shared" si="34"/>
        <v>0</v>
      </c>
      <c r="U39" s="34">
        <f t="shared" si="34"/>
        <v>0</v>
      </c>
      <c r="V39" s="34">
        <f t="shared" si="34"/>
        <v>0</v>
      </c>
      <c r="W39" s="34">
        <f t="shared" si="34"/>
        <v>0</v>
      </c>
      <c r="X39" s="34">
        <f t="shared" si="34"/>
        <v>0</v>
      </c>
      <c r="Y39" s="1">
        <f t="shared" si="7"/>
        <v>0</v>
      </c>
      <c r="Z39" s="1">
        <f t="shared" si="8"/>
        <v>6.6792499999999997</v>
      </c>
      <c r="AA39" s="34">
        <f t="shared" si="34"/>
        <v>0</v>
      </c>
      <c r="AB39" s="34">
        <f t="shared" si="34"/>
        <v>0</v>
      </c>
      <c r="AC39" s="34">
        <f t="shared" si="34"/>
        <v>0</v>
      </c>
      <c r="AD39" s="34">
        <f>AD40</f>
        <v>6.6792499999999997</v>
      </c>
      <c r="AE39" s="34">
        <f t="shared" ref="AE39:AN39" si="35">AE40</f>
        <v>0</v>
      </c>
      <c r="AF39" s="34">
        <f t="shared" si="35"/>
        <v>0</v>
      </c>
      <c r="AG39" s="34">
        <f t="shared" si="35"/>
        <v>0</v>
      </c>
      <c r="AH39" s="34">
        <f t="shared" si="35"/>
        <v>0</v>
      </c>
      <c r="AI39" s="34">
        <f t="shared" si="35"/>
        <v>0</v>
      </c>
      <c r="AJ39" s="34">
        <f t="shared" si="35"/>
        <v>0</v>
      </c>
      <c r="AK39" s="34">
        <f t="shared" si="35"/>
        <v>0</v>
      </c>
      <c r="AL39" s="34">
        <f t="shared" si="35"/>
        <v>0</v>
      </c>
      <c r="AM39" s="34">
        <f t="shared" si="35"/>
        <v>0</v>
      </c>
      <c r="AN39" s="34">
        <f t="shared" si="35"/>
        <v>6.6792499999999997</v>
      </c>
      <c r="AO39" s="34" t="s">
        <v>49</v>
      </c>
      <c r="AP39" s="16"/>
      <c r="AQ39" s="68">
        <v>1.7827972774589614E-4</v>
      </c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</row>
    <row r="40" spans="1:77" s="8" customFormat="1" ht="92.25" customHeight="1" x14ac:dyDescent="0.25">
      <c r="A40" s="98" t="s">
        <v>211</v>
      </c>
      <c r="B40" s="30" t="s">
        <v>219</v>
      </c>
      <c r="C40" s="99" t="s">
        <v>212</v>
      </c>
      <c r="D40" s="32" t="s">
        <v>105</v>
      </c>
      <c r="E40" s="32">
        <v>2022</v>
      </c>
      <c r="F40" s="32" t="s">
        <v>49</v>
      </c>
      <c r="G40" s="32" t="s">
        <v>49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6.6792499999999997</v>
      </c>
      <c r="Q40" s="33">
        <f>P40</f>
        <v>6.6792499999999997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20">
        <f t="shared" si="7"/>
        <v>0</v>
      </c>
      <c r="Z40" s="20">
        <f t="shared" si="8"/>
        <v>6.6792499999999997</v>
      </c>
      <c r="AA40" s="33">
        <v>0</v>
      </c>
      <c r="AB40" s="33">
        <v>0</v>
      </c>
      <c r="AC40" s="33">
        <v>0</v>
      </c>
      <c r="AD40" s="33">
        <v>6.6792499999999997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f t="shared" si="26"/>
        <v>0</v>
      </c>
      <c r="AN40" s="33">
        <f t="shared" si="27"/>
        <v>6.6792499999999997</v>
      </c>
      <c r="AO40" s="33" t="s">
        <v>49</v>
      </c>
      <c r="AP40" s="16"/>
      <c r="AQ40" s="68">
        <v>1.7827972774589614E-4</v>
      </c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</row>
    <row r="41" spans="1:77" s="2" customFormat="1" ht="54" customHeight="1" x14ac:dyDescent="0.25">
      <c r="A41" s="85" t="s">
        <v>94</v>
      </c>
      <c r="B41" s="86" t="s">
        <v>95</v>
      </c>
      <c r="C41" s="38" t="s">
        <v>52</v>
      </c>
      <c r="D41" s="38" t="s">
        <v>49</v>
      </c>
      <c r="E41" s="38" t="s">
        <v>49</v>
      </c>
      <c r="F41" s="41" t="e">
        <f t="shared" ref="F41:AC41" si="36">F42+F50+F57+F67</f>
        <v>#VALUE!</v>
      </c>
      <c r="G41" s="41" t="e">
        <f t="shared" si="36"/>
        <v>#VALUE!</v>
      </c>
      <c r="H41" s="41">
        <f t="shared" si="36"/>
        <v>4.3097424899999996</v>
      </c>
      <c r="I41" s="41">
        <f t="shared" si="36"/>
        <v>5.1488125399999998</v>
      </c>
      <c r="J41" s="41">
        <f t="shared" si="36"/>
        <v>0</v>
      </c>
      <c r="K41" s="41">
        <f t="shared" si="36"/>
        <v>207.00847009147941</v>
      </c>
      <c r="L41" s="41">
        <f t="shared" si="36"/>
        <v>0</v>
      </c>
      <c r="M41" s="41">
        <f t="shared" si="36"/>
        <v>8.1265000000000001</v>
      </c>
      <c r="N41" s="41">
        <f t="shared" si="36"/>
        <v>198.88197009147945</v>
      </c>
      <c r="O41" s="41">
        <f t="shared" si="36"/>
        <v>0</v>
      </c>
      <c r="P41" s="41">
        <v>198.29591591481267</v>
      </c>
      <c r="Q41" s="41">
        <f t="shared" si="36"/>
        <v>0</v>
      </c>
      <c r="R41" s="41">
        <f t="shared" si="36"/>
        <v>8.4584982800000006</v>
      </c>
      <c r="S41" s="41">
        <f t="shared" si="36"/>
        <v>189.83741763481271</v>
      </c>
      <c r="T41" s="41">
        <f t="shared" si="36"/>
        <v>0</v>
      </c>
      <c r="U41" s="41">
        <f>U42+U50+U57+U67</f>
        <v>4.3097424899999996</v>
      </c>
      <c r="V41" s="41">
        <f t="shared" si="36"/>
        <v>207.00847009147941</v>
      </c>
      <c r="W41" s="41">
        <f t="shared" si="36"/>
        <v>4.3097424899999996</v>
      </c>
      <c r="X41" s="41">
        <f t="shared" si="36"/>
        <v>207.00847009147941</v>
      </c>
      <c r="Y41" s="1">
        <f t="shared" si="7"/>
        <v>5.1488125399999998</v>
      </c>
      <c r="Z41" s="1">
        <f t="shared" si="8"/>
        <v>198.29591591481267</v>
      </c>
      <c r="AA41" s="41">
        <f t="shared" si="36"/>
        <v>0</v>
      </c>
      <c r="AB41" s="41">
        <f t="shared" si="36"/>
        <v>0</v>
      </c>
      <c r="AC41" s="41">
        <f t="shared" si="36"/>
        <v>44.568658989642216</v>
      </c>
      <c r="AD41" s="41">
        <f>AD42+AD50+AD57+AD67</f>
        <v>35.855704812975496</v>
      </c>
      <c r="AE41" s="41">
        <f t="shared" ref="AE41:AN41" si="37">AE42+AE50+AE57+AE67</f>
        <v>32.345999999999997</v>
      </c>
      <c r="AF41" s="41">
        <f t="shared" si="37"/>
        <v>0</v>
      </c>
      <c r="AG41" s="41">
        <f t="shared" si="37"/>
        <v>44.4386114723441</v>
      </c>
      <c r="AH41" s="41">
        <f t="shared" si="37"/>
        <v>0</v>
      </c>
      <c r="AI41" s="41">
        <f t="shared" si="37"/>
        <v>45.552345825114685</v>
      </c>
      <c r="AJ41" s="41">
        <f t="shared" si="37"/>
        <v>0</v>
      </c>
      <c r="AK41" s="41">
        <f t="shared" si="37"/>
        <v>40.103253804378411</v>
      </c>
      <c r="AL41" s="41">
        <f t="shared" si="37"/>
        <v>0</v>
      </c>
      <c r="AM41" s="41">
        <f t="shared" si="37"/>
        <v>207.00887009147942</v>
      </c>
      <c r="AN41" s="41">
        <f t="shared" si="37"/>
        <v>198.29591591481267</v>
      </c>
      <c r="AO41" s="34" t="s">
        <v>49</v>
      </c>
      <c r="AP41" s="16"/>
      <c r="AQ41" s="68">
        <v>5.2928203900924255E-3</v>
      </c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</row>
    <row r="42" spans="1:77" s="2" customFormat="1" ht="74.25" customHeight="1" x14ac:dyDescent="0.25">
      <c r="A42" s="85" t="s">
        <v>96</v>
      </c>
      <c r="B42" s="86" t="s">
        <v>97</v>
      </c>
      <c r="C42" s="38" t="s">
        <v>52</v>
      </c>
      <c r="D42" s="38" t="s">
        <v>49</v>
      </c>
      <c r="E42" s="38" t="s">
        <v>49</v>
      </c>
      <c r="F42" s="38" t="s">
        <v>49</v>
      </c>
      <c r="G42" s="38" t="s">
        <v>49</v>
      </c>
      <c r="H42" s="41">
        <f t="shared" ref="H42:AC42" si="38">H43+H45</f>
        <v>2.43763452</v>
      </c>
      <c r="I42" s="41">
        <f t="shared" si="38"/>
        <v>3.2365839599999999</v>
      </c>
      <c r="J42" s="41">
        <f t="shared" si="38"/>
        <v>0</v>
      </c>
      <c r="K42" s="41">
        <f t="shared" si="38"/>
        <v>158.94320866691623</v>
      </c>
      <c r="L42" s="41">
        <f t="shared" si="38"/>
        <v>0</v>
      </c>
      <c r="M42" s="41">
        <f t="shared" si="38"/>
        <v>0</v>
      </c>
      <c r="N42" s="41">
        <f t="shared" si="38"/>
        <v>158.94320866691623</v>
      </c>
      <c r="O42" s="41">
        <f t="shared" si="38"/>
        <v>0</v>
      </c>
      <c r="P42" s="41">
        <v>150.75699212024949</v>
      </c>
      <c r="Q42" s="41">
        <f t="shared" si="38"/>
        <v>0</v>
      </c>
      <c r="R42" s="41">
        <f t="shared" si="38"/>
        <v>0.34819431000000023</v>
      </c>
      <c r="S42" s="41">
        <f t="shared" si="38"/>
        <v>150.4087978102495</v>
      </c>
      <c r="T42" s="41">
        <f t="shared" si="38"/>
        <v>0</v>
      </c>
      <c r="U42" s="41">
        <f t="shared" si="38"/>
        <v>2.43763452</v>
      </c>
      <c r="V42" s="41">
        <f t="shared" si="38"/>
        <v>158.94320866691623</v>
      </c>
      <c r="W42" s="41">
        <f t="shared" si="38"/>
        <v>2.43763452</v>
      </c>
      <c r="X42" s="41">
        <f t="shared" si="38"/>
        <v>158.94320866691623</v>
      </c>
      <c r="Y42" s="1">
        <f t="shared" si="7"/>
        <v>3.2365839599999999</v>
      </c>
      <c r="Z42" s="1">
        <f t="shared" si="8"/>
        <v>150.75699212024949</v>
      </c>
      <c r="AA42" s="41">
        <f t="shared" si="38"/>
        <v>0</v>
      </c>
      <c r="AB42" s="41">
        <f t="shared" si="38"/>
        <v>0</v>
      </c>
      <c r="AC42" s="41">
        <f t="shared" si="38"/>
        <v>28.556149819642222</v>
      </c>
      <c r="AD42" s="41">
        <f>AD43+AD45</f>
        <v>20.369533272975502</v>
      </c>
      <c r="AE42" s="41">
        <f t="shared" ref="AE42:AN42" si="39">AE43+AE45</f>
        <v>27.937999999999999</v>
      </c>
      <c r="AF42" s="41">
        <f t="shared" si="39"/>
        <v>0</v>
      </c>
      <c r="AG42" s="41">
        <f t="shared" si="39"/>
        <v>38.040133072344098</v>
      </c>
      <c r="AH42" s="41">
        <f t="shared" si="39"/>
        <v>0</v>
      </c>
      <c r="AI42" s="41">
        <f t="shared" si="39"/>
        <v>34.554752000551488</v>
      </c>
      <c r="AJ42" s="41">
        <f t="shared" si="39"/>
        <v>0</v>
      </c>
      <c r="AK42" s="41">
        <f t="shared" si="39"/>
        <v>29.854573774378409</v>
      </c>
      <c r="AL42" s="41">
        <f t="shared" si="39"/>
        <v>0</v>
      </c>
      <c r="AM42" s="41">
        <f t="shared" si="39"/>
        <v>158.94360866691622</v>
      </c>
      <c r="AN42" s="41">
        <f t="shared" si="39"/>
        <v>150.75699212024949</v>
      </c>
      <c r="AO42" s="34" t="s">
        <v>49</v>
      </c>
      <c r="AP42" s="16"/>
      <c r="AQ42" s="68">
        <v>4.0239314592352728E-3</v>
      </c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</row>
    <row r="43" spans="1:77" s="2" customFormat="1" ht="49.5" customHeight="1" x14ac:dyDescent="0.25">
      <c r="A43" s="85" t="s">
        <v>98</v>
      </c>
      <c r="B43" s="86" t="s">
        <v>99</v>
      </c>
      <c r="C43" s="38" t="s">
        <v>52</v>
      </c>
      <c r="D43" s="38" t="s">
        <v>49</v>
      </c>
      <c r="E43" s="38" t="s">
        <v>49</v>
      </c>
      <c r="F43" s="38" t="s">
        <v>49</v>
      </c>
      <c r="G43" s="38" t="s">
        <v>49</v>
      </c>
      <c r="H43" s="41">
        <f t="shared" ref="H43:AC43" si="40">H44</f>
        <v>0</v>
      </c>
      <c r="I43" s="41">
        <f t="shared" si="40"/>
        <v>0.79894944000000001</v>
      </c>
      <c r="J43" s="41">
        <f t="shared" si="40"/>
        <v>0</v>
      </c>
      <c r="K43" s="41">
        <f t="shared" si="40"/>
        <v>0</v>
      </c>
      <c r="L43" s="41">
        <f t="shared" si="40"/>
        <v>0</v>
      </c>
      <c r="M43" s="41">
        <f t="shared" si="40"/>
        <v>0</v>
      </c>
      <c r="N43" s="41">
        <f t="shared" si="40"/>
        <v>0</v>
      </c>
      <c r="O43" s="41">
        <f t="shared" si="40"/>
        <v>0</v>
      </c>
      <c r="P43" s="41">
        <v>4.9525555600000004</v>
      </c>
      <c r="Q43" s="41">
        <f t="shared" si="40"/>
        <v>0</v>
      </c>
      <c r="R43" s="41">
        <f t="shared" si="40"/>
        <v>0.34819431000000023</v>
      </c>
      <c r="S43" s="41">
        <f t="shared" si="40"/>
        <v>4.6043612500000002</v>
      </c>
      <c r="T43" s="41">
        <f t="shared" si="40"/>
        <v>0</v>
      </c>
      <c r="U43" s="41">
        <f t="shared" si="40"/>
        <v>0</v>
      </c>
      <c r="V43" s="41">
        <f t="shared" si="40"/>
        <v>0</v>
      </c>
      <c r="W43" s="41">
        <f t="shared" si="40"/>
        <v>0</v>
      </c>
      <c r="X43" s="41">
        <f t="shared" si="40"/>
        <v>0</v>
      </c>
      <c r="Y43" s="1">
        <f t="shared" si="7"/>
        <v>0.79894944000000001</v>
      </c>
      <c r="Z43" s="1">
        <f t="shared" si="8"/>
        <v>4.9525555600000004</v>
      </c>
      <c r="AA43" s="41">
        <f t="shared" si="40"/>
        <v>0</v>
      </c>
      <c r="AB43" s="41">
        <f t="shared" si="40"/>
        <v>0</v>
      </c>
      <c r="AC43" s="41">
        <f t="shared" si="40"/>
        <v>0</v>
      </c>
      <c r="AD43" s="41">
        <f>AD44</f>
        <v>4.9525555600000004</v>
      </c>
      <c r="AE43" s="41">
        <f t="shared" ref="AE43:AN43" si="41">AE44</f>
        <v>0</v>
      </c>
      <c r="AF43" s="41">
        <f t="shared" si="41"/>
        <v>0</v>
      </c>
      <c r="AG43" s="41">
        <f t="shared" si="41"/>
        <v>0</v>
      </c>
      <c r="AH43" s="41">
        <f t="shared" si="41"/>
        <v>0</v>
      </c>
      <c r="AI43" s="41">
        <f t="shared" si="41"/>
        <v>0</v>
      </c>
      <c r="AJ43" s="41">
        <f t="shared" si="41"/>
        <v>0</v>
      </c>
      <c r="AK43" s="41">
        <f t="shared" si="41"/>
        <v>0</v>
      </c>
      <c r="AL43" s="41">
        <f t="shared" si="41"/>
        <v>0</v>
      </c>
      <c r="AM43" s="41">
        <f t="shared" si="41"/>
        <v>0</v>
      </c>
      <c r="AN43" s="41">
        <f t="shared" si="41"/>
        <v>4.9525555600000004</v>
      </c>
      <c r="AO43" s="34" t="s">
        <v>49</v>
      </c>
      <c r="AP43" s="16"/>
      <c r="AQ43" s="68">
        <v>1.3219152702522355E-4</v>
      </c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</row>
    <row r="44" spans="1:77" s="8" customFormat="1" ht="49.5" customHeight="1" x14ac:dyDescent="0.25">
      <c r="A44" s="100" t="s">
        <v>200</v>
      </c>
      <c r="B44" s="37" t="s">
        <v>201</v>
      </c>
      <c r="C44" s="101" t="s">
        <v>202</v>
      </c>
      <c r="D44" s="39" t="s">
        <v>105</v>
      </c>
      <c r="E44" s="39">
        <v>2023</v>
      </c>
      <c r="F44" s="39" t="s">
        <v>49</v>
      </c>
      <c r="G44" s="39">
        <v>2023</v>
      </c>
      <c r="H44" s="40">
        <v>0</v>
      </c>
      <c r="I44" s="40">
        <f>0.72616484+0.0727846</f>
        <v>0.79894944000000001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4.9525555600000004</v>
      </c>
      <c r="Q44" s="62">
        <v>0</v>
      </c>
      <c r="R44" s="62">
        <f>P44-S44</f>
        <v>0.34819431000000023</v>
      </c>
      <c r="S44" s="62">
        <v>4.6043612500000002</v>
      </c>
      <c r="T44" s="62">
        <v>0</v>
      </c>
      <c r="U44" s="40">
        <v>0</v>
      </c>
      <c r="V44" s="40">
        <v>0</v>
      </c>
      <c r="W44" s="40">
        <v>0</v>
      </c>
      <c r="X44" s="40">
        <v>0</v>
      </c>
      <c r="Y44" s="20">
        <f t="shared" si="7"/>
        <v>0.79894944000000001</v>
      </c>
      <c r="Z44" s="20">
        <f t="shared" si="8"/>
        <v>4.9525555600000004</v>
      </c>
      <c r="AA44" s="40">
        <v>0</v>
      </c>
      <c r="AB44" s="40">
        <v>0</v>
      </c>
      <c r="AC44" s="40">
        <v>0</v>
      </c>
      <c r="AD44" s="40">
        <v>4.9525555600000004</v>
      </c>
      <c r="AE44" s="40"/>
      <c r="AF44" s="40"/>
      <c r="AG44" s="40"/>
      <c r="AH44" s="40"/>
      <c r="AI44" s="40"/>
      <c r="AJ44" s="40"/>
      <c r="AK44" s="40"/>
      <c r="AL44" s="40"/>
      <c r="AM44" s="40">
        <f t="shared" si="26"/>
        <v>0</v>
      </c>
      <c r="AN44" s="40">
        <f t="shared" si="27"/>
        <v>4.9525555600000004</v>
      </c>
      <c r="AO44" s="33" t="s">
        <v>49</v>
      </c>
      <c r="AP44" s="16"/>
      <c r="AQ44" s="68">
        <v>1.3219152702522355E-4</v>
      </c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</row>
    <row r="45" spans="1:77" s="2" customFormat="1" ht="63" customHeight="1" x14ac:dyDescent="0.25">
      <c r="A45" s="85" t="s">
        <v>100</v>
      </c>
      <c r="B45" s="86" t="s">
        <v>101</v>
      </c>
      <c r="C45" s="38" t="s">
        <v>52</v>
      </c>
      <c r="D45" s="38" t="s">
        <v>49</v>
      </c>
      <c r="E45" s="38" t="s">
        <v>49</v>
      </c>
      <c r="F45" s="38" t="s">
        <v>49</v>
      </c>
      <c r="G45" s="38" t="s">
        <v>49</v>
      </c>
      <c r="H45" s="41">
        <f t="shared" ref="H45:AC45" si="42">H46+H47+H48+H49</f>
        <v>2.43763452</v>
      </c>
      <c r="I45" s="41">
        <f t="shared" si="42"/>
        <v>2.43763452</v>
      </c>
      <c r="J45" s="41">
        <f t="shared" si="42"/>
        <v>0</v>
      </c>
      <c r="K45" s="41">
        <f t="shared" si="42"/>
        <v>158.94320866691623</v>
      </c>
      <c r="L45" s="41">
        <f t="shared" si="42"/>
        <v>0</v>
      </c>
      <c r="M45" s="41">
        <f t="shared" si="42"/>
        <v>0</v>
      </c>
      <c r="N45" s="41">
        <f t="shared" si="42"/>
        <v>158.94320866691623</v>
      </c>
      <c r="O45" s="41">
        <f t="shared" si="42"/>
        <v>0</v>
      </c>
      <c r="P45" s="41">
        <v>145.80443656024948</v>
      </c>
      <c r="Q45" s="41">
        <f t="shared" si="42"/>
        <v>0</v>
      </c>
      <c r="R45" s="41">
        <f t="shared" si="42"/>
        <v>0</v>
      </c>
      <c r="S45" s="41">
        <f t="shared" si="42"/>
        <v>145.80443656024948</v>
      </c>
      <c r="T45" s="41">
        <f t="shared" si="42"/>
        <v>0</v>
      </c>
      <c r="U45" s="41">
        <f t="shared" si="42"/>
        <v>2.43763452</v>
      </c>
      <c r="V45" s="41">
        <f t="shared" si="42"/>
        <v>158.94320866691623</v>
      </c>
      <c r="W45" s="41">
        <f t="shared" si="42"/>
        <v>2.43763452</v>
      </c>
      <c r="X45" s="41">
        <f t="shared" si="42"/>
        <v>158.94320866691623</v>
      </c>
      <c r="Y45" s="1">
        <f t="shared" si="7"/>
        <v>2.43763452</v>
      </c>
      <c r="Z45" s="1">
        <f t="shared" si="8"/>
        <v>145.80443656024948</v>
      </c>
      <c r="AA45" s="41">
        <f t="shared" si="42"/>
        <v>0</v>
      </c>
      <c r="AB45" s="41">
        <f t="shared" si="42"/>
        <v>0</v>
      </c>
      <c r="AC45" s="41">
        <f t="shared" si="42"/>
        <v>28.556149819642222</v>
      </c>
      <c r="AD45" s="41">
        <f>AD46+AD47+AD48+AD49</f>
        <v>15.4169777129755</v>
      </c>
      <c r="AE45" s="41">
        <f t="shared" ref="AE45:AN45" si="43">AE46+AE47+AE48+AE49</f>
        <v>27.937999999999999</v>
      </c>
      <c r="AF45" s="41">
        <f t="shared" si="43"/>
        <v>0</v>
      </c>
      <c r="AG45" s="41">
        <f t="shared" si="43"/>
        <v>38.040133072344098</v>
      </c>
      <c r="AH45" s="41">
        <f t="shared" si="43"/>
        <v>0</v>
      </c>
      <c r="AI45" s="41">
        <f t="shared" si="43"/>
        <v>34.554752000551488</v>
      </c>
      <c r="AJ45" s="41">
        <f t="shared" si="43"/>
        <v>0</v>
      </c>
      <c r="AK45" s="41">
        <f t="shared" si="43"/>
        <v>29.854573774378409</v>
      </c>
      <c r="AL45" s="41">
        <f t="shared" si="43"/>
        <v>0</v>
      </c>
      <c r="AM45" s="41">
        <f t="shared" si="43"/>
        <v>158.94360866691622</v>
      </c>
      <c r="AN45" s="41">
        <f t="shared" si="43"/>
        <v>145.80443656024948</v>
      </c>
      <c r="AO45" s="34" t="s">
        <v>49</v>
      </c>
      <c r="AP45" s="16"/>
      <c r="AQ45" s="68">
        <v>3.8917399322100491E-3</v>
      </c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</row>
    <row r="46" spans="1:77" s="8" customFormat="1" ht="61.5" customHeight="1" x14ac:dyDescent="0.25">
      <c r="A46" s="36" t="s">
        <v>102</v>
      </c>
      <c r="B46" s="37" t="s">
        <v>103</v>
      </c>
      <c r="C46" s="39" t="s">
        <v>104</v>
      </c>
      <c r="D46" s="39" t="s">
        <v>105</v>
      </c>
      <c r="E46" s="63">
        <v>2024</v>
      </c>
      <c r="F46" s="63">
        <v>2025</v>
      </c>
      <c r="G46" s="39">
        <v>2025</v>
      </c>
      <c r="H46" s="102">
        <v>0</v>
      </c>
      <c r="I46" s="103">
        <v>0</v>
      </c>
      <c r="J46" s="40">
        <v>0</v>
      </c>
      <c r="K46" s="40">
        <v>52.76</v>
      </c>
      <c r="L46" s="40">
        <v>0</v>
      </c>
      <c r="M46" s="40">
        <v>0</v>
      </c>
      <c r="N46" s="40">
        <f>K46</f>
        <v>52.76</v>
      </c>
      <c r="O46" s="40">
        <v>0</v>
      </c>
      <c r="P46" s="40">
        <v>52.760399999999997</v>
      </c>
      <c r="Q46" s="62">
        <v>0</v>
      </c>
      <c r="R46" s="62">
        <v>0</v>
      </c>
      <c r="S46" s="62">
        <f>P46</f>
        <v>52.760399999999997</v>
      </c>
      <c r="T46" s="62">
        <v>0</v>
      </c>
      <c r="U46" s="40">
        <v>0</v>
      </c>
      <c r="V46" s="40">
        <v>52.76</v>
      </c>
      <c r="W46" s="40">
        <v>0</v>
      </c>
      <c r="X46" s="40">
        <v>52.76</v>
      </c>
      <c r="Y46" s="20">
        <f t="shared" si="7"/>
        <v>0</v>
      </c>
      <c r="Z46" s="20">
        <f t="shared" si="8"/>
        <v>52.760399999999997</v>
      </c>
      <c r="AA46" s="40">
        <v>0</v>
      </c>
      <c r="AB46" s="40">
        <v>0</v>
      </c>
      <c r="AC46" s="102">
        <v>0</v>
      </c>
      <c r="AD46" s="40">
        <v>0</v>
      </c>
      <c r="AE46" s="64">
        <v>27.937999999999999</v>
      </c>
      <c r="AF46" s="40">
        <v>0</v>
      </c>
      <c r="AG46" s="102">
        <v>20.946999999999999</v>
      </c>
      <c r="AH46" s="40">
        <v>0</v>
      </c>
      <c r="AI46" s="40">
        <v>3.2869999999999999</v>
      </c>
      <c r="AJ46" s="40">
        <v>0</v>
      </c>
      <c r="AK46" s="102">
        <v>0.58840000000000003</v>
      </c>
      <c r="AL46" s="40">
        <v>0</v>
      </c>
      <c r="AM46" s="40">
        <f t="shared" si="26"/>
        <v>52.760399999999997</v>
      </c>
      <c r="AN46" s="40">
        <f t="shared" si="27"/>
        <v>52.760399999999997</v>
      </c>
      <c r="AO46" s="33" t="s">
        <v>49</v>
      </c>
      <c r="AP46" s="16"/>
      <c r="AQ46" s="68">
        <v>1.4082476978513278E-3</v>
      </c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</row>
    <row r="47" spans="1:77" s="8" customFormat="1" ht="45" customHeight="1" x14ac:dyDescent="0.25">
      <c r="A47" s="36" t="s">
        <v>106</v>
      </c>
      <c r="B47" s="37" t="s">
        <v>107</v>
      </c>
      <c r="C47" s="39" t="s">
        <v>108</v>
      </c>
      <c r="D47" s="39" t="s">
        <v>105</v>
      </c>
      <c r="E47" s="63">
        <v>2023</v>
      </c>
      <c r="F47" s="63">
        <v>2027</v>
      </c>
      <c r="G47" s="63">
        <v>2027</v>
      </c>
      <c r="H47" s="40">
        <v>0</v>
      </c>
      <c r="I47" s="103">
        <v>0</v>
      </c>
      <c r="J47" s="40">
        <v>0</v>
      </c>
      <c r="K47" s="40">
        <v>32.371116932892406</v>
      </c>
      <c r="L47" s="40">
        <v>0</v>
      </c>
      <c r="M47" s="40">
        <v>0</v>
      </c>
      <c r="N47" s="40">
        <f>K47</f>
        <v>32.371116932892406</v>
      </c>
      <c r="O47" s="40">
        <v>0</v>
      </c>
      <c r="P47" s="40">
        <v>26.808894710670188</v>
      </c>
      <c r="Q47" s="62">
        <v>0</v>
      </c>
      <c r="R47" s="62">
        <v>0</v>
      </c>
      <c r="S47" s="62">
        <f t="shared" ref="S47:S49" si="44">P47</f>
        <v>26.808894710670188</v>
      </c>
      <c r="T47" s="62">
        <v>0</v>
      </c>
      <c r="U47" s="40">
        <v>0</v>
      </c>
      <c r="V47" s="40">
        <v>32.371116932892406</v>
      </c>
      <c r="W47" s="40">
        <v>0</v>
      </c>
      <c r="X47" s="40">
        <v>32.371116932892406</v>
      </c>
      <c r="Y47" s="20">
        <f t="shared" si="7"/>
        <v>0</v>
      </c>
      <c r="Z47" s="20">
        <f t="shared" si="8"/>
        <v>26.808894710670188</v>
      </c>
      <c r="AA47" s="40">
        <v>0</v>
      </c>
      <c r="AB47" s="40">
        <v>0</v>
      </c>
      <c r="AC47" s="40">
        <v>5.5622222222222204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6.5070132792888895</v>
      </c>
      <c r="AJ47" s="40">
        <v>0</v>
      </c>
      <c r="AK47" s="102">
        <v>20.3018814313813</v>
      </c>
      <c r="AL47" s="40">
        <v>0</v>
      </c>
      <c r="AM47" s="40">
        <f t="shared" si="26"/>
        <v>32.371116932892406</v>
      </c>
      <c r="AN47" s="40">
        <f t="shared" si="27"/>
        <v>26.808894710670188</v>
      </c>
      <c r="AO47" s="33" t="s">
        <v>49</v>
      </c>
      <c r="AP47" s="16"/>
      <c r="AQ47" s="68">
        <v>7.15571725895374E-4</v>
      </c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21"/>
      <c r="BQ47" s="21"/>
      <c r="BR47" s="21"/>
      <c r="BS47" s="21"/>
      <c r="BT47" s="21"/>
      <c r="BU47" s="21"/>
      <c r="BV47" s="21"/>
      <c r="BW47" s="21"/>
      <c r="BX47" s="21"/>
      <c r="BY47" s="21"/>
    </row>
    <row r="48" spans="1:77" s="8" customFormat="1" ht="56.25" customHeight="1" x14ac:dyDescent="0.25">
      <c r="A48" s="36" t="s">
        <v>109</v>
      </c>
      <c r="B48" s="37" t="s">
        <v>110</v>
      </c>
      <c r="C48" s="39" t="s">
        <v>111</v>
      </c>
      <c r="D48" s="39" t="s">
        <v>105</v>
      </c>
      <c r="E48" s="63">
        <v>2023</v>
      </c>
      <c r="F48" s="63">
        <v>2027</v>
      </c>
      <c r="G48" s="63">
        <v>2027</v>
      </c>
      <c r="H48" s="64">
        <v>0</v>
      </c>
      <c r="I48" s="103">
        <v>0</v>
      </c>
      <c r="J48" s="40">
        <v>0</v>
      </c>
      <c r="K48" s="40">
        <v>61.977091734023809</v>
      </c>
      <c r="L48" s="40">
        <v>0</v>
      </c>
      <c r="M48" s="40">
        <v>0</v>
      </c>
      <c r="N48" s="40">
        <f>K48</f>
        <v>61.977091734023809</v>
      </c>
      <c r="O48" s="40">
        <v>0</v>
      </c>
      <c r="P48" s="40">
        <v>55.903141849579313</v>
      </c>
      <c r="Q48" s="62">
        <v>0</v>
      </c>
      <c r="R48" s="62">
        <v>0</v>
      </c>
      <c r="S48" s="62">
        <f t="shared" si="44"/>
        <v>55.903141849579313</v>
      </c>
      <c r="T48" s="62">
        <v>0</v>
      </c>
      <c r="U48" s="40">
        <v>0</v>
      </c>
      <c r="V48" s="40">
        <v>61.977091734023809</v>
      </c>
      <c r="W48" s="40">
        <v>0</v>
      </c>
      <c r="X48" s="40">
        <v>61.977091734023809</v>
      </c>
      <c r="Y48" s="20">
        <f t="shared" si="7"/>
        <v>0</v>
      </c>
      <c r="Z48" s="20">
        <f t="shared" si="8"/>
        <v>55.903141849579313</v>
      </c>
      <c r="AA48" s="40">
        <v>0</v>
      </c>
      <c r="AB48" s="40">
        <v>0</v>
      </c>
      <c r="AC48" s="64">
        <v>21.490927597420001</v>
      </c>
      <c r="AD48" s="116">
        <v>15.4169777129755</v>
      </c>
      <c r="AE48" s="40">
        <v>0</v>
      </c>
      <c r="AF48" s="40">
        <v>0</v>
      </c>
      <c r="AG48" s="64">
        <v>14.358133072344101</v>
      </c>
      <c r="AH48" s="40">
        <v>0</v>
      </c>
      <c r="AI48" s="64">
        <v>22.860738721262599</v>
      </c>
      <c r="AJ48" s="40">
        <v>0</v>
      </c>
      <c r="AK48" s="64">
        <v>3.2672923429971101</v>
      </c>
      <c r="AL48" s="40">
        <v>0</v>
      </c>
      <c r="AM48" s="40">
        <f t="shared" si="26"/>
        <v>61.977091734023816</v>
      </c>
      <c r="AN48" s="40">
        <f t="shared" si="27"/>
        <v>55.903141849579313</v>
      </c>
      <c r="AO48" s="33" t="s">
        <v>49</v>
      </c>
      <c r="AP48" s="16"/>
      <c r="AQ48" s="68">
        <v>1.4921431162305966E-3</v>
      </c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21"/>
      <c r="BQ48" s="21"/>
      <c r="BR48" s="21"/>
      <c r="BS48" s="21"/>
      <c r="BT48" s="21"/>
      <c r="BU48" s="21"/>
      <c r="BV48" s="21"/>
      <c r="BW48" s="21"/>
      <c r="BX48" s="21"/>
      <c r="BY48" s="21"/>
    </row>
    <row r="49" spans="1:77" s="8" customFormat="1" ht="54.75" customHeight="1" x14ac:dyDescent="0.25">
      <c r="A49" s="36" t="s">
        <v>112</v>
      </c>
      <c r="B49" s="37" t="s">
        <v>113</v>
      </c>
      <c r="C49" s="39" t="s">
        <v>114</v>
      </c>
      <c r="D49" s="39" t="s">
        <v>105</v>
      </c>
      <c r="E49" s="63">
        <v>2025</v>
      </c>
      <c r="F49" s="63">
        <v>2027</v>
      </c>
      <c r="G49" s="63">
        <v>2027</v>
      </c>
      <c r="H49" s="102">
        <v>2.43763452</v>
      </c>
      <c r="I49" s="103">
        <f>H49</f>
        <v>2.43763452</v>
      </c>
      <c r="J49" s="40">
        <v>0</v>
      </c>
      <c r="K49" s="40">
        <v>11.835000000000001</v>
      </c>
      <c r="L49" s="40">
        <v>0</v>
      </c>
      <c r="M49" s="40">
        <v>0</v>
      </c>
      <c r="N49" s="40">
        <f>K49</f>
        <v>11.835000000000001</v>
      </c>
      <c r="O49" s="40">
        <v>0</v>
      </c>
      <c r="P49" s="40">
        <v>10.332000000000001</v>
      </c>
      <c r="Q49" s="62">
        <v>0</v>
      </c>
      <c r="R49" s="62">
        <v>0</v>
      </c>
      <c r="S49" s="62">
        <f t="shared" si="44"/>
        <v>10.332000000000001</v>
      </c>
      <c r="T49" s="62">
        <v>0</v>
      </c>
      <c r="U49" s="40">
        <v>2.43763452</v>
      </c>
      <c r="V49" s="40">
        <v>11.835000000000001</v>
      </c>
      <c r="W49" s="40">
        <v>2.43763452</v>
      </c>
      <c r="X49" s="40">
        <v>11.835000000000001</v>
      </c>
      <c r="Y49" s="20">
        <f t="shared" si="7"/>
        <v>2.43763452</v>
      </c>
      <c r="Z49" s="20">
        <f t="shared" si="8"/>
        <v>10.332000000000001</v>
      </c>
      <c r="AA49" s="40">
        <v>0</v>
      </c>
      <c r="AB49" s="40">
        <v>0</v>
      </c>
      <c r="AC49" s="40">
        <v>1.5029999999999999</v>
      </c>
      <c r="AD49" s="40">
        <v>0</v>
      </c>
      <c r="AE49" s="40">
        <v>0</v>
      </c>
      <c r="AF49" s="40">
        <v>0</v>
      </c>
      <c r="AG49" s="40">
        <v>2.7349999999999999</v>
      </c>
      <c r="AH49" s="40">
        <v>0</v>
      </c>
      <c r="AI49" s="40">
        <v>1.9</v>
      </c>
      <c r="AJ49" s="40">
        <v>0</v>
      </c>
      <c r="AK49" s="40">
        <v>5.6970000000000001</v>
      </c>
      <c r="AL49" s="40">
        <v>0</v>
      </c>
      <c r="AM49" s="40">
        <f t="shared" si="26"/>
        <v>11.834999999999999</v>
      </c>
      <c r="AN49" s="40">
        <f t="shared" si="27"/>
        <v>10.332000000000001</v>
      </c>
      <c r="AO49" s="33" t="s">
        <v>49</v>
      </c>
      <c r="AP49" s="16"/>
      <c r="AQ49" s="68">
        <v>2.7577739223275056E-4</v>
      </c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  <c r="BI49" s="21"/>
      <c r="BJ49" s="21"/>
      <c r="BK49" s="21"/>
      <c r="BL49" s="21"/>
      <c r="BM49" s="21"/>
      <c r="BN49" s="21"/>
      <c r="BO49" s="21"/>
      <c r="BP49" s="21"/>
      <c r="BQ49" s="21"/>
      <c r="BR49" s="21"/>
      <c r="BS49" s="21"/>
      <c r="BT49" s="21"/>
      <c r="BU49" s="21"/>
      <c r="BV49" s="21"/>
      <c r="BW49" s="21"/>
      <c r="BX49" s="21"/>
      <c r="BY49" s="21"/>
    </row>
    <row r="50" spans="1:77" s="2" customFormat="1" ht="54.75" customHeight="1" x14ac:dyDescent="0.25">
      <c r="A50" s="85" t="s">
        <v>115</v>
      </c>
      <c r="B50" s="86" t="s">
        <v>116</v>
      </c>
      <c r="C50" s="38" t="s">
        <v>52</v>
      </c>
      <c r="D50" s="38" t="s">
        <v>49</v>
      </c>
      <c r="E50" s="38" t="s">
        <v>49</v>
      </c>
      <c r="F50" s="38" t="s">
        <v>49</v>
      </c>
      <c r="G50" s="38" t="s">
        <v>49</v>
      </c>
      <c r="H50" s="41">
        <f t="shared" ref="H50:AC50" si="45">H51+H53</f>
        <v>1.8721079700000001</v>
      </c>
      <c r="I50" s="41">
        <f t="shared" si="45"/>
        <v>1.9122285800000001</v>
      </c>
      <c r="J50" s="41">
        <f t="shared" si="45"/>
        <v>0</v>
      </c>
      <c r="K50" s="41">
        <f t="shared" si="45"/>
        <v>8.6366416000000008</v>
      </c>
      <c r="L50" s="41">
        <f t="shared" si="45"/>
        <v>0</v>
      </c>
      <c r="M50" s="41">
        <f t="shared" si="45"/>
        <v>8.1265000000000001</v>
      </c>
      <c r="N50" s="41">
        <f t="shared" si="45"/>
        <v>0.51014159999999986</v>
      </c>
      <c r="O50" s="41">
        <f t="shared" si="45"/>
        <v>0</v>
      </c>
      <c r="P50" s="41">
        <v>8.1103039700000004</v>
      </c>
      <c r="Q50" s="41">
        <f t="shared" si="45"/>
        <v>0</v>
      </c>
      <c r="R50" s="41">
        <f t="shared" si="45"/>
        <v>8.1103039700000004</v>
      </c>
      <c r="S50" s="41">
        <f t="shared" si="45"/>
        <v>0</v>
      </c>
      <c r="T50" s="41">
        <f t="shared" si="45"/>
        <v>0</v>
      </c>
      <c r="U50" s="41">
        <f t="shared" si="45"/>
        <v>1.8721079700000001</v>
      </c>
      <c r="V50" s="41">
        <f t="shared" si="45"/>
        <v>8.6366416000000008</v>
      </c>
      <c r="W50" s="41">
        <f t="shared" si="45"/>
        <v>1.8721079700000001</v>
      </c>
      <c r="X50" s="41">
        <f t="shared" si="45"/>
        <v>8.6366416000000008</v>
      </c>
      <c r="Y50" s="1">
        <f t="shared" si="7"/>
        <v>1.9122285800000001</v>
      </c>
      <c r="Z50" s="1">
        <f t="shared" si="8"/>
        <v>8.1103039700000004</v>
      </c>
      <c r="AA50" s="41">
        <f t="shared" si="45"/>
        <v>0</v>
      </c>
      <c r="AB50" s="41">
        <f t="shared" si="45"/>
        <v>0</v>
      </c>
      <c r="AC50" s="41">
        <f t="shared" si="45"/>
        <v>2.1894831699999999</v>
      </c>
      <c r="AD50" s="41">
        <f>AD51+AD53</f>
        <v>1.6631455399999999</v>
      </c>
      <c r="AE50" s="41">
        <f t="shared" ref="AE50:AN50" si="46">AE51+AE53</f>
        <v>0</v>
      </c>
      <c r="AF50" s="41">
        <f t="shared" si="46"/>
        <v>0</v>
      </c>
      <c r="AG50" s="41">
        <f t="shared" si="46"/>
        <v>0.87147839999999999</v>
      </c>
      <c r="AH50" s="41">
        <f t="shared" si="46"/>
        <v>0</v>
      </c>
      <c r="AI50" s="41">
        <f t="shared" si="46"/>
        <v>0</v>
      </c>
      <c r="AJ50" s="41">
        <f t="shared" si="46"/>
        <v>0</v>
      </c>
      <c r="AK50" s="41">
        <f t="shared" si="46"/>
        <v>5.57568003</v>
      </c>
      <c r="AL50" s="41">
        <f t="shared" si="46"/>
        <v>0</v>
      </c>
      <c r="AM50" s="41">
        <f t="shared" si="46"/>
        <v>8.6366416000000008</v>
      </c>
      <c r="AN50" s="41">
        <f t="shared" si="46"/>
        <v>8.1103039700000004</v>
      </c>
      <c r="AO50" s="34" t="s">
        <v>49</v>
      </c>
      <c r="AP50" s="16"/>
      <c r="AQ50" s="68">
        <v>2.1647681756305884E-4</v>
      </c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</row>
    <row r="51" spans="1:77" s="2" customFormat="1" ht="45" customHeight="1" x14ac:dyDescent="0.25">
      <c r="A51" s="85" t="s">
        <v>117</v>
      </c>
      <c r="B51" s="86" t="s">
        <v>118</v>
      </c>
      <c r="C51" s="38" t="s">
        <v>52</v>
      </c>
      <c r="D51" s="38" t="s">
        <v>49</v>
      </c>
      <c r="E51" s="38" t="s">
        <v>49</v>
      </c>
      <c r="F51" s="38" t="s">
        <v>49</v>
      </c>
      <c r="G51" s="38" t="s">
        <v>49</v>
      </c>
      <c r="H51" s="41">
        <f t="shared" ref="H51:AC51" si="47">H52</f>
        <v>0</v>
      </c>
      <c r="I51" s="41">
        <f t="shared" si="47"/>
        <v>0.22727844</v>
      </c>
      <c r="J51" s="41">
        <f t="shared" si="47"/>
        <v>0</v>
      </c>
      <c r="K51" s="41">
        <f t="shared" si="47"/>
        <v>0</v>
      </c>
      <c r="L51" s="41">
        <f t="shared" si="47"/>
        <v>0</v>
      </c>
      <c r="M51" s="41">
        <f t="shared" si="47"/>
        <v>0</v>
      </c>
      <c r="N51" s="41">
        <f t="shared" si="47"/>
        <v>0</v>
      </c>
      <c r="O51" s="41">
        <f t="shared" si="47"/>
        <v>0</v>
      </c>
      <c r="P51" s="41">
        <v>1.6631455399999999</v>
      </c>
      <c r="Q51" s="41">
        <f t="shared" si="47"/>
        <v>0</v>
      </c>
      <c r="R51" s="41">
        <f t="shared" si="47"/>
        <v>1.6631455399999999</v>
      </c>
      <c r="S51" s="41">
        <f t="shared" si="47"/>
        <v>0</v>
      </c>
      <c r="T51" s="41">
        <f t="shared" si="47"/>
        <v>0</v>
      </c>
      <c r="U51" s="41">
        <f t="shared" si="47"/>
        <v>0</v>
      </c>
      <c r="V51" s="41">
        <f t="shared" si="47"/>
        <v>0</v>
      </c>
      <c r="W51" s="41">
        <f t="shared" si="47"/>
        <v>0</v>
      </c>
      <c r="X51" s="41">
        <f t="shared" si="47"/>
        <v>0</v>
      </c>
      <c r="Y51" s="1">
        <f t="shared" si="7"/>
        <v>0.22727844</v>
      </c>
      <c r="Z51" s="1">
        <f t="shared" si="8"/>
        <v>1.6631455399999999</v>
      </c>
      <c r="AA51" s="41">
        <f t="shared" si="47"/>
        <v>0</v>
      </c>
      <c r="AB51" s="41">
        <f t="shared" si="47"/>
        <v>0</v>
      </c>
      <c r="AC51" s="41">
        <f t="shared" si="47"/>
        <v>0</v>
      </c>
      <c r="AD51" s="41">
        <f>AD52</f>
        <v>1.6631455399999999</v>
      </c>
      <c r="AE51" s="41">
        <f t="shared" ref="AE51:AN51" si="48">AE52</f>
        <v>0</v>
      </c>
      <c r="AF51" s="41">
        <f t="shared" si="48"/>
        <v>0</v>
      </c>
      <c r="AG51" s="41">
        <f t="shared" si="48"/>
        <v>0</v>
      </c>
      <c r="AH51" s="41">
        <f t="shared" si="48"/>
        <v>0</v>
      </c>
      <c r="AI51" s="41">
        <f t="shared" si="48"/>
        <v>0</v>
      </c>
      <c r="AJ51" s="41">
        <f t="shared" si="48"/>
        <v>0</v>
      </c>
      <c r="AK51" s="41">
        <f t="shared" si="48"/>
        <v>0</v>
      </c>
      <c r="AL51" s="41">
        <f t="shared" si="48"/>
        <v>0</v>
      </c>
      <c r="AM51" s="41">
        <f t="shared" si="48"/>
        <v>0</v>
      </c>
      <c r="AN51" s="41">
        <f t="shared" si="48"/>
        <v>1.6631455399999999</v>
      </c>
      <c r="AO51" s="34" t="s">
        <v>49</v>
      </c>
      <c r="AP51" s="16"/>
      <c r="AQ51" s="68">
        <v>4.4391980248231682E-5</v>
      </c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</row>
    <row r="52" spans="1:77" s="8" customFormat="1" ht="45" customHeight="1" x14ac:dyDescent="0.25">
      <c r="A52" s="100" t="s">
        <v>203</v>
      </c>
      <c r="B52" s="37" t="s">
        <v>204</v>
      </c>
      <c r="C52" s="101" t="s">
        <v>205</v>
      </c>
      <c r="D52" s="39" t="s">
        <v>105</v>
      </c>
      <c r="E52" s="39">
        <v>2023</v>
      </c>
      <c r="F52" s="39">
        <v>2023</v>
      </c>
      <c r="G52" s="39">
        <v>2023</v>
      </c>
      <c r="H52" s="40">
        <v>0</v>
      </c>
      <c r="I52" s="40">
        <v>0.22727844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1.6631455399999999</v>
      </c>
      <c r="Q52" s="62">
        <v>0</v>
      </c>
      <c r="R52" s="62">
        <f>P52</f>
        <v>1.6631455399999999</v>
      </c>
      <c r="S52" s="62">
        <v>0</v>
      </c>
      <c r="T52" s="62">
        <v>0</v>
      </c>
      <c r="U52" s="62">
        <v>0</v>
      </c>
      <c r="V52" s="62">
        <v>0</v>
      </c>
      <c r="W52" s="62">
        <v>0</v>
      </c>
      <c r="X52" s="62">
        <v>0</v>
      </c>
      <c r="Y52" s="20">
        <f t="shared" si="7"/>
        <v>0.22727844</v>
      </c>
      <c r="Z52" s="20">
        <f t="shared" si="8"/>
        <v>1.6631455399999999</v>
      </c>
      <c r="AA52" s="40">
        <v>0</v>
      </c>
      <c r="AB52" s="40">
        <v>0</v>
      </c>
      <c r="AC52" s="40">
        <v>0</v>
      </c>
      <c r="AD52" s="40">
        <v>1.6631455399999999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f t="shared" si="26"/>
        <v>0</v>
      </c>
      <c r="AN52" s="40">
        <f t="shared" si="27"/>
        <v>1.6631455399999999</v>
      </c>
      <c r="AO52" s="33" t="s">
        <v>49</v>
      </c>
      <c r="AP52" s="16"/>
      <c r="AQ52" s="68">
        <v>4.4391980248231682E-5</v>
      </c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  <c r="BI52" s="21"/>
      <c r="BJ52" s="21"/>
      <c r="BK52" s="21"/>
      <c r="BL52" s="21"/>
      <c r="BM52" s="21"/>
      <c r="BN52" s="21"/>
      <c r="BO52" s="21"/>
      <c r="BP52" s="21"/>
      <c r="BQ52" s="21"/>
      <c r="BR52" s="21"/>
      <c r="BS52" s="21"/>
      <c r="BT52" s="21"/>
      <c r="BU52" s="21"/>
      <c r="BV52" s="21"/>
      <c r="BW52" s="21"/>
      <c r="BX52" s="21"/>
      <c r="BY52" s="21"/>
    </row>
    <row r="53" spans="1:77" s="2" customFormat="1" ht="45" customHeight="1" x14ac:dyDescent="0.25">
      <c r="A53" s="85" t="s">
        <v>119</v>
      </c>
      <c r="B53" s="86" t="s">
        <v>120</v>
      </c>
      <c r="C53" s="38" t="s">
        <v>52</v>
      </c>
      <c r="D53" s="38" t="s">
        <v>49</v>
      </c>
      <c r="E53" s="38" t="s">
        <v>49</v>
      </c>
      <c r="F53" s="38" t="s">
        <v>49</v>
      </c>
      <c r="G53" s="38" t="s">
        <v>49</v>
      </c>
      <c r="H53" s="41">
        <f t="shared" ref="H53:AC53" si="49">H54+H55+H56</f>
        <v>1.8721079700000001</v>
      </c>
      <c r="I53" s="41">
        <f t="shared" si="49"/>
        <v>1.68495014</v>
      </c>
      <c r="J53" s="41">
        <f t="shared" si="49"/>
        <v>0</v>
      </c>
      <c r="K53" s="41">
        <f t="shared" si="49"/>
        <v>8.6366416000000008</v>
      </c>
      <c r="L53" s="41">
        <f t="shared" si="49"/>
        <v>0</v>
      </c>
      <c r="M53" s="41">
        <f t="shared" si="49"/>
        <v>8.1265000000000001</v>
      </c>
      <c r="N53" s="41">
        <f t="shared" si="49"/>
        <v>0.51014159999999986</v>
      </c>
      <c r="O53" s="41">
        <f t="shared" si="49"/>
        <v>0</v>
      </c>
      <c r="P53" s="41">
        <v>6.44715843</v>
      </c>
      <c r="Q53" s="41">
        <f t="shared" si="49"/>
        <v>0</v>
      </c>
      <c r="R53" s="41">
        <f t="shared" si="49"/>
        <v>6.44715843</v>
      </c>
      <c r="S53" s="41">
        <f t="shared" si="49"/>
        <v>0</v>
      </c>
      <c r="T53" s="41">
        <f t="shared" si="49"/>
        <v>0</v>
      </c>
      <c r="U53" s="41">
        <f t="shared" si="49"/>
        <v>1.8721079700000001</v>
      </c>
      <c r="V53" s="41">
        <f t="shared" si="49"/>
        <v>8.6366416000000008</v>
      </c>
      <c r="W53" s="41">
        <f t="shared" si="49"/>
        <v>1.8721079700000001</v>
      </c>
      <c r="X53" s="41">
        <f t="shared" si="49"/>
        <v>8.6366416000000008</v>
      </c>
      <c r="Y53" s="1">
        <f t="shared" si="7"/>
        <v>1.68495014</v>
      </c>
      <c r="Z53" s="1">
        <f t="shared" si="8"/>
        <v>6.44715843</v>
      </c>
      <c r="AA53" s="41">
        <f t="shared" si="49"/>
        <v>0</v>
      </c>
      <c r="AB53" s="41">
        <f t="shared" si="49"/>
        <v>0</v>
      </c>
      <c r="AC53" s="41">
        <f t="shared" si="49"/>
        <v>2.1894831699999999</v>
      </c>
      <c r="AD53" s="41">
        <f>AD54+AD55+AD56</f>
        <v>0</v>
      </c>
      <c r="AE53" s="41">
        <f t="shared" ref="AE53:AN53" si="50">AE54+AE55+AE56</f>
        <v>0</v>
      </c>
      <c r="AF53" s="41">
        <f t="shared" si="50"/>
        <v>0</v>
      </c>
      <c r="AG53" s="41">
        <f t="shared" si="50"/>
        <v>0.87147839999999999</v>
      </c>
      <c r="AH53" s="41">
        <f t="shared" si="50"/>
        <v>0</v>
      </c>
      <c r="AI53" s="41">
        <f t="shared" si="50"/>
        <v>0</v>
      </c>
      <c r="AJ53" s="41">
        <f t="shared" si="50"/>
        <v>0</v>
      </c>
      <c r="AK53" s="41">
        <f t="shared" si="50"/>
        <v>5.57568003</v>
      </c>
      <c r="AL53" s="41">
        <f t="shared" si="50"/>
        <v>0</v>
      </c>
      <c r="AM53" s="41">
        <f t="shared" si="50"/>
        <v>8.6366416000000008</v>
      </c>
      <c r="AN53" s="41">
        <f t="shared" si="50"/>
        <v>6.44715843</v>
      </c>
      <c r="AO53" s="34" t="s">
        <v>49</v>
      </c>
      <c r="AP53" s="16"/>
      <c r="AQ53" s="68">
        <v>1.7208483731482715E-4</v>
      </c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</row>
    <row r="54" spans="1:77" s="8" customFormat="1" ht="45" customHeight="1" x14ac:dyDescent="0.25">
      <c r="A54" s="36" t="s">
        <v>121</v>
      </c>
      <c r="B54" s="37" t="s">
        <v>122</v>
      </c>
      <c r="C54" s="39" t="s">
        <v>123</v>
      </c>
      <c r="D54" s="39" t="s">
        <v>105</v>
      </c>
      <c r="E54" s="63">
        <v>2024</v>
      </c>
      <c r="F54" s="63">
        <v>2027</v>
      </c>
      <c r="G54" s="39" t="s">
        <v>49</v>
      </c>
      <c r="H54" s="40">
        <v>1.2318959700000001</v>
      </c>
      <c r="I54" s="40">
        <f>H54</f>
        <v>1.2318959700000001</v>
      </c>
      <c r="J54" s="40">
        <v>0</v>
      </c>
      <c r="K54" s="40">
        <v>3.25708595</v>
      </c>
      <c r="L54" s="40">
        <v>0</v>
      </c>
      <c r="M54" s="40">
        <v>3.2395</v>
      </c>
      <c r="N54" s="40">
        <f>K54-M54</f>
        <v>1.7585949999999961E-2</v>
      </c>
      <c r="O54" s="40">
        <v>0</v>
      </c>
      <c r="P54" s="40">
        <v>3.25708595</v>
      </c>
      <c r="Q54" s="62">
        <v>0</v>
      </c>
      <c r="R54" s="62">
        <f>P54</f>
        <v>3.25708595</v>
      </c>
      <c r="S54" s="62">
        <v>0</v>
      </c>
      <c r="T54" s="62">
        <v>0</v>
      </c>
      <c r="U54" s="40">
        <v>1.2318959700000001</v>
      </c>
      <c r="V54" s="40">
        <v>3.25708595</v>
      </c>
      <c r="W54" s="40">
        <v>1.2318959700000001</v>
      </c>
      <c r="X54" s="40">
        <v>3.25708595</v>
      </c>
      <c r="Y54" s="20">
        <f t="shared" si="7"/>
        <v>1.2318959700000001</v>
      </c>
      <c r="Z54" s="20">
        <f t="shared" si="8"/>
        <v>3.25708595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65">
        <v>3.25708595</v>
      </c>
      <c r="AL54" s="40">
        <v>0</v>
      </c>
      <c r="AM54" s="40">
        <f t="shared" si="26"/>
        <v>3.25708595</v>
      </c>
      <c r="AN54" s="40">
        <f t="shared" si="27"/>
        <v>3.25708595</v>
      </c>
      <c r="AO54" s="33" t="s">
        <v>49</v>
      </c>
      <c r="AP54" s="16"/>
      <c r="AQ54" s="68">
        <v>8.6936766315227537E-5</v>
      </c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1"/>
      <c r="BF54" s="21"/>
      <c r="BG54" s="21"/>
      <c r="BH54" s="21"/>
      <c r="BI54" s="21"/>
      <c r="BJ54" s="21"/>
      <c r="BK54" s="21"/>
      <c r="BL54" s="21"/>
      <c r="BM54" s="21"/>
      <c r="BN54" s="21"/>
      <c r="BO54" s="21"/>
      <c r="BP54" s="21"/>
      <c r="BQ54" s="21"/>
      <c r="BR54" s="21"/>
      <c r="BS54" s="21"/>
      <c r="BT54" s="21"/>
      <c r="BU54" s="21"/>
      <c r="BV54" s="21"/>
      <c r="BW54" s="21"/>
      <c r="BX54" s="21"/>
      <c r="BY54" s="21"/>
    </row>
    <row r="55" spans="1:77" s="8" customFormat="1" ht="45" customHeight="1" x14ac:dyDescent="0.25">
      <c r="A55" s="36" t="s">
        <v>124</v>
      </c>
      <c r="B55" s="37" t="s">
        <v>125</v>
      </c>
      <c r="C55" s="39" t="s">
        <v>126</v>
      </c>
      <c r="D55" s="39" t="s">
        <v>105</v>
      </c>
      <c r="E55" s="63">
        <v>2025</v>
      </c>
      <c r="F55" s="63">
        <v>2027</v>
      </c>
      <c r="G55" s="39" t="s">
        <v>49</v>
      </c>
      <c r="H55" s="40">
        <v>0.45305416999999998</v>
      </c>
      <c r="I55" s="40">
        <f t="shared" ref="I55" si="51">H55</f>
        <v>0.45305416999999998</v>
      </c>
      <c r="J55" s="40">
        <v>0</v>
      </c>
      <c r="K55" s="40">
        <v>3.19007248</v>
      </c>
      <c r="L55" s="40">
        <v>0</v>
      </c>
      <c r="M55" s="40">
        <v>2.698</v>
      </c>
      <c r="N55" s="40">
        <f t="shared" ref="N55:N56" si="52">K55-M55</f>
        <v>0.49207248000000003</v>
      </c>
      <c r="O55" s="40">
        <v>0</v>
      </c>
      <c r="P55" s="40">
        <v>3.19007248</v>
      </c>
      <c r="Q55" s="62">
        <v>0</v>
      </c>
      <c r="R55" s="62">
        <f>P55</f>
        <v>3.19007248</v>
      </c>
      <c r="S55" s="62">
        <v>0</v>
      </c>
      <c r="T55" s="62">
        <v>0</v>
      </c>
      <c r="U55" s="40">
        <v>0.45305416999999998</v>
      </c>
      <c r="V55" s="40">
        <v>3.19007248</v>
      </c>
      <c r="W55" s="40">
        <v>0.45305416999999998</v>
      </c>
      <c r="X55" s="40">
        <v>3.19007248</v>
      </c>
      <c r="Y55" s="20">
        <f t="shared" si="7"/>
        <v>0.45305416999999998</v>
      </c>
      <c r="Z55" s="20">
        <f t="shared" si="8"/>
        <v>3.19007248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0.87147839999999999</v>
      </c>
      <c r="AH55" s="40">
        <v>0</v>
      </c>
      <c r="AI55" s="40">
        <v>0</v>
      </c>
      <c r="AJ55" s="40">
        <v>0</v>
      </c>
      <c r="AK55" s="40">
        <v>2.31859408</v>
      </c>
      <c r="AL55" s="40">
        <v>0</v>
      </c>
      <c r="AM55" s="40">
        <f t="shared" si="26"/>
        <v>3.19007248</v>
      </c>
      <c r="AN55" s="40">
        <f t="shared" si="27"/>
        <v>3.19007248</v>
      </c>
      <c r="AO55" s="33" t="s">
        <v>49</v>
      </c>
      <c r="AP55" s="16"/>
      <c r="AQ55" s="68">
        <v>8.5148070999599624E-5</v>
      </c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</row>
    <row r="56" spans="1:77" s="8" customFormat="1" ht="45" customHeight="1" x14ac:dyDescent="0.25">
      <c r="A56" s="66" t="s">
        <v>127</v>
      </c>
      <c r="B56" s="37" t="s">
        <v>128</v>
      </c>
      <c r="C56" s="39" t="s">
        <v>129</v>
      </c>
      <c r="D56" s="39" t="s">
        <v>105</v>
      </c>
      <c r="E56" s="63">
        <v>2023</v>
      </c>
      <c r="F56" s="63">
        <v>2023</v>
      </c>
      <c r="G56" s="39" t="s">
        <v>49</v>
      </c>
      <c r="H56" s="64">
        <v>0.18715783</v>
      </c>
      <c r="I56" s="40">
        <v>0</v>
      </c>
      <c r="J56" s="40">
        <v>0</v>
      </c>
      <c r="K56" s="40">
        <v>2.1894831699999999</v>
      </c>
      <c r="L56" s="40">
        <v>0</v>
      </c>
      <c r="M56" s="40">
        <v>2.1890000000000001</v>
      </c>
      <c r="N56" s="40">
        <f t="shared" si="52"/>
        <v>4.8316999999986621E-4</v>
      </c>
      <c r="O56" s="40">
        <v>0</v>
      </c>
      <c r="P56" s="40">
        <v>0</v>
      </c>
      <c r="Q56" s="62">
        <v>0</v>
      </c>
      <c r="R56" s="62">
        <v>0</v>
      </c>
      <c r="S56" s="62">
        <v>0</v>
      </c>
      <c r="T56" s="62">
        <v>0</v>
      </c>
      <c r="U56" s="40">
        <v>0.18715783</v>
      </c>
      <c r="V56" s="40">
        <v>2.1894831699999999</v>
      </c>
      <c r="W56" s="40">
        <v>0.18715783</v>
      </c>
      <c r="X56" s="40">
        <v>2.1894831699999999</v>
      </c>
      <c r="Y56" s="20">
        <f t="shared" si="7"/>
        <v>0</v>
      </c>
      <c r="Z56" s="20">
        <f t="shared" si="8"/>
        <v>0</v>
      </c>
      <c r="AA56" s="40">
        <v>0</v>
      </c>
      <c r="AB56" s="40">
        <v>0</v>
      </c>
      <c r="AC56" s="40">
        <v>2.1894831699999999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f t="shared" si="26"/>
        <v>2.1894831699999999</v>
      </c>
      <c r="AN56" s="40">
        <f t="shared" si="27"/>
        <v>0</v>
      </c>
      <c r="AO56" s="33" t="s">
        <v>49</v>
      </c>
      <c r="AP56" s="16"/>
      <c r="AQ56" s="68">
        <v>0</v>
      </c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  <c r="BI56" s="21"/>
      <c r="BJ56" s="21"/>
      <c r="BK56" s="21"/>
      <c r="BL56" s="21"/>
      <c r="BM56" s="21"/>
      <c r="BN56" s="21"/>
      <c r="BO56" s="21"/>
      <c r="BP56" s="21"/>
      <c r="BQ56" s="21"/>
      <c r="BR56" s="21"/>
      <c r="BS56" s="21"/>
      <c r="BT56" s="21"/>
      <c r="BU56" s="21"/>
      <c r="BV56" s="21"/>
      <c r="BW56" s="21"/>
      <c r="BX56" s="21"/>
      <c r="BY56" s="21"/>
    </row>
    <row r="57" spans="1:77" s="2" customFormat="1" ht="45" customHeight="1" x14ac:dyDescent="0.25">
      <c r="A57" s="85" t="s">
        <v>130</v>
      </c>
      <c r="B57" s="86" t="s">
        <v>131</v>
      </c>
      <c r="C57" s="38" t="s">
        <v>52</v>
      </c>
      <c r="D57" s="38" t="s">
        <v>49</v>
      </c>
      <c r="E57" s="38" t="s">
        <v>49</v>
      </c>
      <c r="F57" s="38" t="s">
        <v>49</v>
      </c>
      <c r="G57" s="38" t="s">
        <v>49</v>
      </c>
      <c r="H57" s="41">
        <f t="shared" ref="H57:AC57" si="53">H58+H60+H61+H62+H63+H65+H64+H66</f>
        <v>0</v>
      </c>
      <c r="I57" s="41">
        <f t="shared" si="53"/>
        <v>0</v>
      </c>
      <c r="J57" s="41">
        <f t="shared" si="53"/>
        <v>0</v>
      </c>
      <c r="K57" s="41">
        <f t="shared" si="53"/>
        <v>25.295000000000002</v>
      </c>
      <c r="L57" s="41">
        <f t="shared" si="53"/>
        <v>0</v>
      </c>
      <c r="M57" s="41">
        <f t="shared" si="53"/>
        <v>0</v>
      </c>
      <c r="N57" s="41">
        <f t="shared" si="53"/>
        <v>25.295000000000002</v>
      </c>
      <c r="O57" s="41">
        <f t="shared" si="53"/>
        <v>0</v>
      </c>
      <c r="P57" s="41">
        <v>25.295000000000002</v>
      </c>
      <c r="Q57" s="41">
        <f t="shared" si="53"/>
        <v>0</v>
      </c>
      <c r="R57" s="41">
        <f t="shared" si="53"/>
        <v>0</v>
      </c>
      <c r="S57" s="41">
        <f t="shared" si="53"/>
        <v>25.295000000000002</v>
      </c>
      <c r="T57" s="41">
        <f t="shared" si="53"/>
        <v>0</v>
      </c>
      <c r="U57" s="41">
        <f t="shared" si="53"/>
        <v>0</v>
      </c>
      <c r="V57" s="41">
        <f t="shared" si="53"/>
        <v>25.295000000000002</v>
      </c>
      <c r="W57" s="41">
        <f t="shared" si="53"/>
        <v>0</v>
      </c>
      <c r="X57" s="41">
        <f t="shared" si="53"/>
        <v>25.295000000000002</v>
      </c>
      <c r="Y57" s="1">
        <f t="shared" si="7"/>
        <v>0</v>
      </c>
      <c r="Z57" s="1">
        <f t="shared" si="8"/>
        <v>25.295000000000002</v>
      </c>
      <c r="AA57" s="41">
        <f t="shared" si="53"/>
        <v>0</v>
      </c>
      <c r="AB57" s="41">
        <v>0</v>
      </c>
      <c r="AC57" s="41">
        <f t="shared" si="53"/>
        <v>6.0359999999999996</v>
      </c>
      <c r="AD57" s="41">
        <f>AD58+AD60+AD61+AD62+AD63+AD65+AD64+AD66</f>
        <v>6.0359999999999996</v>
      </c>
      <c r="AE57" s="41">
        <f t="shared" ref="AE57:AN57" si="54">AE58+AE60+AE61+AE62+AE63+AE65+AE64+AE66</f>
        <v>4.4080000000000004</v>
      </c>
      <c r="AF57" s="41">
        <f t="shared" si="54"/>
        <v>0</v>
      </c>
      <c r="AG57" s="41">
        <f t="shared" si="54"/>
        <v>5.5270000000000001</v>
      </c>
      <c r="AH57" s="41">
        <f t="shared" si="54"/>
        <v>0</v>
      </c>
      <c r="AI57" s="41">
        <f t="shared" si="54"/>
        <v>4.6509999999999998</v>
      </c>
      <c r="AJ57" s="41">
        <f t="shared" si="54"/>
        <v>0</v>
      </c>
      <c r="AK57" s="41">
        <f t="shared" si="54"/>
        <v>4.673</v>
      </c>
      <c r="AL57" s="41">
        <f t="shared" si="54"/>
        <v>0</v>
      </c>
      <c r="AM57" s="41">
        <f t="shared" si="54"/>
        <v>25.295000000000002</v>
      </c>
      <c r="AN57" s="41">
        <f t="shared" si="54"/>
        <v>25.295000000000002</v>
      </c>
      <c r="AO57" s="34" t="s">
        <v>49</v>
      </c>
      <c r="AP57" s="16"/>
      <c r="AQ57" s="68">
        <v>6.7516348592019221E-4</v>
      </c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</row>
    <row r="58" spans="1:77" s="2" customFormat="1" ht="45" customHeight="1" x14ac:dyDescent="0.25">
      <c r="A58" s="85" t="s">
        <v>132</v>
      </c>
      <c r="B58" s="86" t="s">
        <v>133</v>
      </c>
      <c r="C58" s="38" t="s">
        <v>52</v>
      </c>
      <c r="D58" s="38" t="s">
        <v>49</v>
      </c>
      <c r="E58" s="38" t="s">
        <v>49</v>
      </c>
      <c r="F58" s="38" t="s">
        <v>49</v>
      </c>
      <c r="G58" s="38" t="s">
        <v>49</v>
      </c>
      <c r="H58" s="41">
        <f t="shared" ref="H58:AC58" si="55">H59</f>
        <v>0</v>
      </c>
      <c r="I58" s="41">
        <f t="shared" si="55"/>
        <v>0</v>
      </c>
      <c r="J58" s="41">
        <f t="shared" si="55"/>
        <v>0</v>
      </c>
      <c r="K58" s="41">
        <f t="shared" si="55"/>
        <v>25.295000000000002</v>
      </c>
      <c r="L58" s="41">
        <f t="shared" si="55"/>
        <v>0</v>
      </c>
      <c r="M58" s="41">
        <f t="shared" si="55"/>
        <v>0</v>
      </c>
      <c r="N58" s="41">
        <f t="shared" si="55"/>
        <v>25.295000000000002</v>
      </c>
      <c r="O58" s="41">
        <f t="shared" si="55"/>
        <v>0</v>
      </c>
      <c r="P58" s="41">
        <v>25.295000000000002</v>
      </c>
      <c r="Q58" s="41">
        <f t="shared" si="55"/>
        <v>0</v>
      </c>
      <c r="R58" s="41">
        <f t="shared" si="55"/>
        <v>0</v>
      </c>
      <c r="S58" s="41">
        <f t="shared" si="55"/>
        <v>25.295000000000002</v>
      </c>
      <c r="T58" s="41">
        <f t="shared" si="55"/>
        <v>0</v>
      </c>
      <c r="U58" s="41">
        <f t="shared" si="55"/>
        <v>0</v>
      </c>
      <c r="V58" s="41">
        <f t="shared" si="55"/>
        <v>25.295000000000002</v>
      </c>
      <c r="W58" s="41">
        <f t="shared" si="55"/>
        <v>0</v>
      </c>
      <c r="X58" s="41">
        <f t="shared" si="55"/>
        <v>25.295000000000002</v>
      </c>
      <c r="Y58" s="1">
        <f t="shared" si="7"/>
        <v>0</v>
      </c>
      <c r="Z58" s="1">
        <f t="shared" si="8"/>
        <v>25.295000000000002</v>
      </c>
      <c r="AA58" s="41">
        <f t="shared" si="55"/>
        <v>0</v>
      </c>
      <c r="AB58" s="41">
        <f t="shared" si="55"/>
        <v>0</v>
      </c>
      <c r="AC58" s="41">
        <f t="shared" si="55"/>
        <v>6.0359999999999996</v>
      </c>
      <c r="AD58" s="41">
        <f>AD59</f>
        <v>6.0359999999999996</v>
      </c>
      <c r="AE58" s="41">
        <f t="shared" ref="AE58:AN58" si="56">AE59</f>
        <v>4.4080000000000004</v>
      </c>
      <c r="AF58" s="41">
        <f t="shared" si="56"/>
        <v>0</v>
      </c>
      <c r="AG58" s="41">
        <f t="shared" si="56"/>
        <v>5.5270000000000001</v>
      </c>
      <c r="AH58" s="41">
        <f t="shared" si="56"/>
        <v>0</v>
      </c>
      <c r="AI58" s="41">
        <f t="shared" si="56"/>
        <v>4.6509999999999998</v>
      </c>
      <c r="AJ58" s="41">
        <f t="shared" si="56"/>
        <v>0</v>
      </c>
      <c r="AK58" s="41">
        <f t="shared" si="56"/>
        <v>4.673</v>
      </c>
      <c r="AL58" s="41">
        <f t="shared" si="56"/>
        <v>0</v>
      </c>
      <c r="AM58" s="41">
        <f t="shared" si="56"/>
        <v>25.295000000000002</v>
      </c>
      <c r="AN58" s="41">
        <f t="shared" si="56"/>
        <v>25.295000000000002</v>
      </c>
      <c r="AO58" s="34" t="s">
        <v>49</v>
      </c>
      <c r="AP58" s="16"/>
      <c r="AQ58" s="68">
        <v>6.7516348592019221E-4</v>
      </c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</row>
    <row r="59" spans="1:77" s="8" customFormat="1" ht="45" customHeight="1" x14ac:dyDescent="0.25">
      <c r="A59" s="36" t="s">
        <v>134</v>
      </c>
      <c r="B59" s="37" t="s">
        <v>135</v>
      </c>
      <c r="C59" s="39" t="s">
        <v>136</v>
      </c>
      <c r="D59" s="39" t="s">
        <v>105</v>
      </c>
      <c r="E59" s="63">
        <v>2023</v>
      </c>
      <c r="F59" s="63">
        <v>2027</v>
      </c>
      <c r="G59" s="39" t="s">
        <v>49</v>
      </c>
      <c r="H59" s="64">
        <v>0</v>
      </c>
      <c r="I59" s="39">
        <v>0</v>
      </c>
      <c r="J59" s="40">
        <v>0</v>
      </c>
      <c r="K59" s="40">
        <v>25.295000000000002</v>
      </c>
      <c r="L59" s="40">
        <v>0</v>
      </c>
      <c r="M59" s="40">
        <v>0</v>
      </c>
      <c r="N59" s="40">
        <f>K59</f>
        <v>25.295000000000002</v>
      </c>
      <c r="O59" s="40">
        <v>0</v>
      </c>
      <c r="P59" s="40">
        <v>25.295000000000002</v>
      </c>
      <c r="Q59" s="62">
        <v>0</v>
      </c>
      <c r="R59" s="62">
        <v>0</v>
      </c>
      <c r="S59" s="62">
        <f>P59</f>
        <v>25.295000000000002</v>
      </c>
      <c r="T59" s="62">
        <v>0</v>
      </c>
      <c r="U59" s="40">
        <v>0</v>
      </c>
      <c r="V59" s="40">
        <v>25.295000000000002</v>
      </c>
      <c r="W59" s="40">
        <v>0</v>
      </c>
      <c r="X59" s="40">
        <v>25.295000000000002</v>
      </c>
      <c r="Y59" s="20">
        <f t="shared" si="7"/>
        <v>0</v>
      </c>
      <c r="Z59" s="20">
        <f t="shared" si="8"/>
        <v>25.295000000000002</v>
      </c>
      <c r="AA59" s="40">
        <v>0</v>
      </c>
      <c r="AB59" s="40">
        <v>0</v>
      </c>
      <c r="AC59" s="64">
        <v>6.0359999999999996</v>
      </c>
      <c r="AD59" s="40">
        <v>6.0359999999999996</v>
      </c>
      <c r="AE59" s="64">
        <v>4.4080000000000004</v>
      </c>
      <c r="AF59" s="40">
        <v>0</v>
      </c>
      <c r="AG59" s="64">
        <v>5.5270000000000001</v>
      </c>
      <c r="AH59" s="40">
        <v>0</v>
      </c>
      <c r="AI59" s="104">
        <v>4.6509999999999998</v>
      </c>
      <c r="AJ59" s="40">
        <v>0</v>
      </c>
      <c r="AK59" s="64">
        <v>4.673</v>
      </c>
      <c r="AL59" s="40">
        <v>0</v>
      </c>
      <c r="AM59" s="40">
        <f t="shared" si="26"/>
        <v>25.295000000000002</v>
      </c>
      <c r="AN59" s="40">
        <f t="shared" si="27"/>
        <v>25.295000000000002</v>
      </c>
      <c r="AO59" s="33" t="s">
        <v>49</v>
      </c>
      <c r="AP59" s="16"/>
      <c r="AQ59" s="68">
        <v>6.7516348592019221E-4</v>
      </c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  <c r="BI59" s="21"/>
      <c r="BJ59" s="21"/>
      <c r="BK59" s="21"/>
      <c r="BL59" s="21"/>
      <c r="BM59" s="21"/>
      <c r="BN59" s="21"/>
      <c r="BO59" s="21"/>
      <c r="BP59" s="21"/>
      <c r="BQ59" s="21"/>
      <c r="BR59" s="21"/>
      <c r="BS59" s="21"/>
      <c r="BT59" s="21"/>
      <c r="BU59" s="21"/>
      <c r="BV59" s="21"/>
      <c r="BW59" s="21"/>
      <c r="BX59" s="21"/>
      <c r="BY59" s="21"/>
    </row>
    <row r="60" spans="1:77" s="2" customFormat="1" ht="45" customHeight="1" x14ac:dyDescent="0.25">
      <c r="A60" s="85" t="s">
        <v>137</v>
      </c>
      <c r="B60" s="86" t="s">
        <v>138</v>
      </c>
      <c r="C60" s="38" t="s">
        <v>52</v>
      </c>
      <c r="D60" s="38" t="s">
        <v>49</v>
      </c>
      <c r="E60" s="38" t="s">
        <v>49</v>
      </c>
      <c r="F60" s="38" t="s">
        <v>49</v>
      </c>
      <c r="G60" s="38" t="s">
        <v>49</v>
      </c>
      <c r="H60" s="41">
        <v>0</v>
      </c>
      <c r="I60" s="38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1">
        <f t="shared" si="7"/>
        <v>0</v>
      </c>
      <c r="Z60" s="1">
        <f t="shared" si="8"/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41">
        <v>0</v>
      </c>
      <c r="AG60" s="41">
        <v>0</v>
      </c>
      <c r="AH60" s="41">
        <v>0</v>
      </c>
      <c r="AI60" s="41">
        <v>0</v>
      </c>
      <c r="AJ60" s="41">
        <v>0</v>
      </c>
      <c r="AK60" s="41">
        <v>0</v>
      </c>
      <c r="AL60" s="41">
        <v>0</v>
      </c>
      <c r="AM60" s="41">
        <f t="shared" si="26"/>
        <v>0</v>
      </c>
      <c r="AN60" s="41">
        <f t="shared" si="27"/>
        <v>0</v>
      </c>
      <c r="AO60" s="34" t="s">
        <v>49</v>
      </c>
      <c r="AP60" s="16"/>
      <c r="AQ60" s="68">
        <v>0</v>
      </c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</row>
    <row r="61" spans="1:77" s="2" customFormat="1" ht="45" customHeight="1" x14ac:dyDescent="0.25">
      <c r="A61" s="85" t="s">
        <v>139</v>
      </c>
      <c r="B61" s="86" t="s">
        <v>140</v>
      </c>
      <c r="C61" s="38" t="s">
        <v>52</v>
      </c>
      <c r="D61" s="38" t="s">
        <v>49</v>
      </c>
      <c r="E61" s="38" t="s">
        <v>49</v>
      </c>
      <c r="F61" s="38" t="s">
        <v>49</v>
      </c>
      <c r="G61" s="38" t="s">
        <v>49</v>
      </c>
      <c r="H61" s="41">
        <v>0</v>
      </c>
      <c r="I61" s="38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1">
        <f t="shared" si="7"/>
        <v>0</v>
      </c>
      <c r="Z61" s="1">
        <f t="shared" si="8"/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v>0</v>
      </c>
      <c r="AJ61" s="41">
        <v>0</v>
      </c>
      <c r="AK61" s="41">
        <v>0</v>
      </c>
      <c r="AL61" s="41">
        <v>0</v>
      </c>
      <c r="AM61" s="41">
        <f t="shared" si="26"/>
        <v>0</v>
      </c>
      <c r="AN61" s="41">
        <f t="shared" si="27"/>
        <v>0</v>
      </c>
      <c r="AO61" s="34" t="s">
        <v>49</v>
      </c>
      <c r="AP61" s="16"/>
      <c r="AQ61" s="68">
        <v>0</v>
      </c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</row>
    <row r="62" spans="1:77" s="2" customFormat="1" ht="45" customHeight="1" x14ac:dyDescent="0.25">
      <c r="A62" s="85" t="s">
        <v>141</v>
      </c>
      <c r="B62" s="86" t="s">
        <v>142</v>
      </c>
      <c r="C62" s="38" t="s">
        <v>52</v>
      </c>
      <c r="D62" s="38" t="s">
        <v>49</v>
      </c>
      <c r="E62" s="38" t="s">
        <v>49</v>
      </c>
      <c r="F62" s="38" t="s">
        <v>49</v>
      </c>
      <c r="G62" s="38" t="s">
        <v>49</v>
      </c>
      <c r="H62" s="41">
        <v>0</v>
      </c>
      <c r="I62" s="38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1">
        <f t="shared" si="7"/>
        <v>0</v>
      </c>
      <c r="Z62" s="1">
        <f t="shared" si="8"/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F62" s="41">
        <v>0</v>
      </c>
      <c r="AG62" s="41">
        <v>0</v>
      </c>
      <c r="AH62" s="41">
        <v>0</v>
      </c>
      <c r="AI62" s="41">
        <v>0</v>
      </c>
      <c r="AJ62" s="41">
        <v>0</v>
      </c>
      <c r="AK62" s="41">
        <v>0</v>
      </c>
      <c r="AL62" s="41">
        <v>0</v>
      </c>
      <c r="AM62" s="41">
        <f t="shared" si="26"/>
        <v>0</v>
      </c>
      <c r="AN62" s="41">
        <f t="shared" si="27"/>
        <v>0</v>
      </c>
      <c r="AO62" s="34" t="s">
        <v>49</v>
      </c>
      <c r="AP62" s="16"/>
      <c r="AQ62" s="68">
        <v>0</v>
      </c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</row>
    <row r="63" spans="1:77" s="2" customFormat="1" ht="56.25" customHeight="1" x14ac:dyDescent="0.25">
      <c r="A63" s="85" t="s">
        <v>143</v>
      </c>
      <c r="B63" s="86" t="s">
        <v>144</v>
      </c>
      <c r="C63" s="38" t="s">
        <v>52</v>
      </c>
      <c r="D63" s="38" t="s">
        <v>49</v>
      </c>
      <c r="E63" s="38" t="s">
        <v>49</v>
      </c>
      <c r="F63" s="38" t="s">
        <v>49</v>
      </c>
      <c r="G63" s="38" t="s">
        <v>49</v>
      </c>
      <c r="H63" s="41">
        <v>0</v>
      </c>
      <c r="I63" s="38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87">
        <v>0</v>
      </c>
      <c r="R63" s="87">
        <v>0</v>
      </c>
      <c r="S63" s="87">
        <v>0</v>
      </c>
      <c r="T63" s="87">
        <v>0</v>
      </c>
      <c r="U63" s="41">
        <v>0</v>
      </c>
      <c r="V63" s="41">
        <v>0</v>
      </c>
      <c r="W63" s="41">
        <v>0</v>
      </c>
      <c r="X63" s="41">
        <v>0</v>
      </c>
      <c r="Y63" s="1">
        <f t="shared" si="7"/>
        <v>0</v>
      </c>
      <c r="Z63" s="1">
        <f t="shared" si="8"/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41">
        <v>0</v>
      </c>
      <c r="AG63" s="41">
        <v>0</v>
      </c>
      <c r="AH63" s="41">
        <v>0</v>
      </c>
      <c r="AI63" s="41">
        <v>0</v>
      </c>
      <c r="AJ63" s="41">
        <v>0</v>
      </c>
      <c r="AK63" s="41">
        <v>0</v>
      </c>
      <c r="AL63" s="41">
        <v>0</v>
      </c>
      <c r="AM63" s="41">
        <f t="shared" si="26"/>
        <v>0</v>
      </c>
      <c r="AN63" s="41">
        <f t="shared" si="27"/>
        <v>0</v>
      </c>
      <c r="AO63" s="34" t="s">
        <v>49</v>
      </c>
      <c r="AP63" s="16"/>
      <c r="AQ63" s="68">
        <v>0</v>
      </c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</row>
    <row r="64" spans="1:77" s="2" customFormat="1" ht="60" customHeight="1" x14ac:dyDescent="0.25">
      <c r="A64" s="85" t="s">
        <v>145</v>
      </c>
      <c r="B64" s="86" t="s">
        <v>146</v>
      </c>
      <c r="C64" s="38" t="s">
        <v>52</v>
      </c>
      <c r="D64" s="38" t="s">
        <v>49</v>
      </c>
      <c r="E64" s="38" t="s">
        <v>49</v>
      </c>
      <c r="F64" s="38" t="s">
        <v>49</v>
      </c>
      <c r="G64" s="38" t="s">
        <v>49</v>
      </c>
      <c r="H64" s="41">
        <v>0</v>
      </c>
      <c r="I64" s="38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1">
        <f t="shared" si="7"/>
        <v>0</v>
      </c>
      <c r="Z64" s="1">
        <f t="shared" si="8"/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v>0</v>
      </c>
      <c r="AJ64" s="41">
        <v>0</v>
      </c>
      <c r="AK64" s="41">
        <v>0</v>
      </c>
      <c r="AL64" s="41">
        <v>0</v>
      </c>
      <c r="AM64" s="41">
        <f t="shared" si="26"/>
        <v>0</v>
      </c>
      <c r="AN64" s="41">
        <f t="shared" si="27"/>
        <v>0</v>
      </c>
      <c r="AO64" s="34" t="s">
        <v>49</v>
      </c>
      <c r="AP64" s="16"/>
      <c r="AQ64" s="68">
        <v>0</v>
      </c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</row>
    <row r="65" spans="1:77" s="2" customFormat="1" ht="55.5" customHeight="1" x14ac:dyDescent="0.25">
      <c r="A65" s="85" t="s">
        <v>147</v>
      </c>
      <c r="B65" s="86" t="s">
        <v>148</v>
      </c>
      <c r="C65" s="38" t="s">
        <v>52</v>
      </c>
      <c r="D65" s="38" t="s">
        <v>49</v>
      </c>
      <c r="E65" s="38" t="s">
        <v>49</v>
      </c>
      <c r="F65" s="38" t="s">
        <v>49</v>
      </c>
      <c r="G65" s="38" t="s">
        <v>49</v>
      </c>
      <c r="H65" s="41">
        <v>0</v>
      </c>
      <c r="I65" s="38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1">
        <f t="shared" si="7"/>
        <v>0</v>
      </c>
      <c r="Z65" s="1">
        <f t="shared" si="8"/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F65" s="41">
        <v>0</v>
      </c>
      <c r="AG65" s="41">
        <v>0</v>
      </c>
      <c r="AH65" s="41">
        <v>0</v>
      </c>
      <c r="AI65" s="41">
        <v>0</v>
      </c>
      <c r="AJ65" s="41">
        <v>0</v>
      </c>
      <c r="AK65" s="41">
        <v>0</v>
      </c>
      <c r="AL65" s="41">
        <v>0</v>
      </c>
      <c r="AM65" s="41">
        <f t="shared" si="26"/>
        <v>0</v>
      </c>
      <c r="AN65" s="41">
        <f t="shared" si="27"/>
        <v>0</v>
      </c>
      <c r="AO65" s="34" t="s">
        <v>49</v>
      </c>
      <c r="AP65" s="16"/>
      <c r="AQ65" s="68">
        <v>0</v>
      </c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</row>
    <row r="66" spans="1:77" s="2" customFormat="1" ht="58.5" customHeight="1" x14ac:dyDescent="0.25">
      <c r="A66" s="85" t="s">
        <v>149</v>
      </c>
      <c r="B66" s="86" t="s">
        <v>150</v>
      </c>
      <c r="C66" s="38" t="s">
        <v>52</v>
      </c>
      <c r="D66" s="38" t="s">
        <v>49</v>
      </c>
      <c r="E66" s="38" t="s">
        <v>49</v>
      </c>
      <c r="F66" s="38" t="s">
        <v>49</v>
      </c>
      <c r="G66" s="38" t="s">
        <v>49</v>
      </c>
      <c r="H66" s="41">
        <v>0</v>
      </c>
      <c r="I66" s="38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1">
        <f t="shared" si="7"/>
        <v>0</v>
      </c>
      <c r="Z66" s="1">
        <f t="shared" si="8"/>
        <v>0</v>
      </c>
      <c r="AA66" s="41">
        <v>0</v>
      </c>
      <c r="AB66" s="41">
        <v>0</v>
      </c>
      <c r="AC66" s="41">
        <v>0</v>
      </c>
      <c r="AD66" s="41">
        <v>0</v>
      </c>
      <c r="AE66" s="41">
        <v>0</v>
      </c>
      <c r="AF66" s="41">
        <v>0</v>
      </c>
      <c r="AG66" s="41">
        <v>0</v>
      </c>
      <c r="AH66" s="41">
        <v>0</v>
      </c>
      <c r="AI66" s="41">
        <v>0</v>
      </c>
      <c r="AJ66" s="41">
        <v>0</v>
      </c>
      <c r="AK66" s="41">
        <v>0</v>
      </c>
      <c r="AL66" s="41">
        <v>0</v>
      </c>
      <c r="AM66" s="41">
        <f t="shared" si="26"/>
        <v>0</v>
      </c>
      <c r="AN66" s="41">
        <f t="shared" si="27"/>
        <v>0</v>
      </c>
      <c r="AO66" s="34" t="s">
        <v>49</v>
      </c>
      <c r="AP66" s="16"/>
      <c r="AQ66" s="68">
        <v>0</v>
      </c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</row>
    <row r="67" spans="1:77" s="2" customFormat="1" ht="54" customHeight="1" x14ac:dyDescent="0.25">
      <c r="A67" s="85" t="s">
        <v>151</v>
      </c>
      <c r="B67" s="86" t="s">
        <v>152</v>
      </c>
      <c r="C67" s="38" t="s">
        <v>52</v>
      </c>
      <c r="D67" s="38" t="s">
        <v>49</v>
      </c>
      <c r="E67" s="38" t="s">
        <v>49</v>
      </c>
      <c r="F67" s="38" t="s">
        <v>49</v>
      </c>
      <c r="G67" s="38" t="s">
        <v>49</v>
      </c>
      <c r="H67" s="41">
        <f t="shared" ref="H67:AC67" si="57">H68+H69</f>
        <v>0</v>
      </c>
      <c r="I67" s="41">
        <f t="shared" si="57"/>
        <v>0</v>
      </c>
      <c r="J67" s="41">
        <f t="shared" si="57"/>
        <v>0</v>
      </c>
      <c r="K67" s="41">
        <f t="shared" si="57"/>
        <v>14.133619824563199</v>
      </c>
      <c r="L67" s="41">
        <f t="shared" si="57"/>
        <v>0</v>
      </c>
      <c r="M67" s="41">
        <f t="shared" si="57"/>
        <v>0</v>
      </c>
      <c r="N67" s="41">
        <f t="shared" si="57"/>
        <v>14.133619824563199</v>
      </c>
      <c r="O67" s="41">
        <f t="shared" si="57"/>
        <v>0</v>
      </c>
      <c r="P67" s="41">
        <v>14.133619824563198</v>
      </c>
      <c r="Q67" s="41">
        <f t="shared" si="57"/>
        <v>0</v>
      </c>
      <c r="R67" s="41">
        <f t="shared" si="57"/>
        <v>0</v>
      </c>
      <c r="S67" s="41">
        <f t="shared" si="57"/>
        <v>14.133619824563198</v>
      </c>
      <c r="T67" s="41">
        <f t="shared" si="57"/>
        <v>0</v>
      </c>
      <c r="U67" s="41">
        <f t="shared" si="57"/>
        <v>0</v>
      </c>
      <c r="V67" s="41">
        <f t="shared" si="57"/>
        <v>14.133619824563199</v>
      </c>
      <c r="W67" s="41">
        <f t="shared" si="57"/>
        <v>0</v>
      </c>
      <c r="X67" s="41">
        <f t="shared" si="57"/>
        <v>14.133619824563199</v>
      </c>
      <c r="Y67" s="1">
        <f t="shared" si="7"/>
        <v>0</v>
      </c>
      <c r="Z67" s="1">
        <f t="shared" si="8"/>
        <v>14.133619824563198</v>
      </c>
      <c r="AA67" s="41">
        <f t="shared" si="57"/>
        <v>0</v>
      </c>
      <c r="AB67" s="41">
        <v>0</v>
      </c>
      <c r="AC67" s="41">
        <f t="shared" si="57"/>
        <v>7.787026</v>
      </c>
      <c r="AD67" s="41">
        <f>AD68+AD69</f>
        <v>7.7870259999999991</v>
      </c>
      <c r="AE67" s="41">
        <f t="shared" ref="AE67:AN67" si="58">AE68+AE69</f>
        <v>0</v>
      </c>
      <c r="AF67" s="41">
        <f t="shared" si="58"/>
        <v>0</v>
      </c>
      <c r="AG67" s="41">
        <f t="shared" si="58"/>
        <v>0</v>
      </c>
      <c r="AH67" s="41">
        <f t="shared" si="58"/>
        <v>0</v>
      </c>
      <c r="AI67" s="41">
        <f t="shared" si="58"/>
        <v>6.3465938245631994</v>
      </c>
      <c r="AJ67" s="41">
        <f t="shared" si="58"/>
        <v>0</v>
      </c>
      <c r="AK67" s="41">
        <f t="shared" si="58"/>
        <v>0</v>
      </c>
      <c r="AL67" s="41">
        <f t="shared" si="58"/>
        <v>0</v>
      </c>
      <c r="AM67" s="41">
        <f t="shared" si="58"/>
        <v>14.133619824563199</v>
      </c>
      <c r="AN67" s="41">
        <f t="shared" si="58"/>
        <v>14.133619824563198</v>
      </c>
      <c r="AO67" s="34" t="s">
        <v>49</v>
      </c>
      <c r="AP67" s="16"/>
      <c r="AQ67" s="68">
        <v>3.7724862737390088E-4</v>
      </c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</row>
    <row r="68" spans="1:77" s="2" customFormat="1" ht="55.5" customHeight="1" x14ac:dyDescent="0.25">
      <c r="A68" s="85" t="s">
        <v>153</v>
      </c>
      <c r="B68" s="86" t="s">
        <v>154</v>
      </c>
      <c r="C68" s="38" t="s">
        <v>52</v>
      </c>
      <c r="D68" s="38" t="s">
        <v>49</v>
      </c>
      <c r="E68" s="38" t="s">
        <v>49</v>
      </c>
      <c r="F68" s="38" t="s">
        <v>49</v>
      </c>
      <c r="G68" s="38" t="s">
        <v>49</v>
      </c>
      <c r="H68" s="41">
        <v>0</v>
      </c>
      <c r="I68" s="38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87">
        <v>0</v>
      </c>
      <c r="R68" s="87">
        <v>0</v>
      </c>
      <c r="S68" s="87">
        <v>0</v>
      </c>
      <c r="T68" s="87">
        <v>0</v>
      </c>
      <c r="U68" s="41">
        <v>0</v>
      </c>
      <c r="V68" s="41">
        <v>0</v>
      </c>
      <c r="W68" s="41">
        <v>0</v>
      </c>
      <c r="X68" s="41">
        <v>0</v>
      </c>
      <c r="Y68" s="1">
        <f t="shared" si="7"/>
        <v>0</v>
      </c>
      <c r="Z68" s="1">
        <f t="shared" si="8"/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F68" s="41">
        <v>0</v>
      </c>
      <c r="AG68" s="41">
        <v>0</v>
      </c>
      <c r="AH68" s="41">
        <v>0</v>
      </c>
      <c r="AI68" s="41">
        <v>0</v>
      </c>
      <c r="AJ68" s="41">
        <v>0</v>
      </c>
      <c r="AK68" s="41">
        <v>0</v>
      </c>
      <c r="AL68" s="41">
        <v>0</v>
      </c>
      <c r="AM68" s="41">
        <f t="shared" si="26"/>
        <v>0</v>
      </c>
      <c r="AN68" s="41">
        <f t="shared" si="27"/>
        <v>0</v>
      </c>
      <c r="AO68" s="34" t="s">
        <v>49</v>
      </c>
      <c r="AP68" s="16"/>
      <c r="AQ68" s="68">
        <v>0</v>
      </c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</row>
    <row r="69" spans="1:77" s="2" customFormat="1" ht="50.25" customHeight="1" x14ac:dyDescent="0.25">
      <c r="A69" s="85" t="s">
        <v>155</v>
      </c>
      <c r="B69" s="86" t="s">
        <v>156</v>
      </c>
      <c r="C69" s="38" t="s">
        <v>52</v>
      </c>
      <c r="D69" s="38" t="s">
        <v>49</v>
      </c>
      <c r="E69" s="38" t="s">
        <v>49</v>
      </c>
      <c r="F69" s="38" t="s">
        <v>49</v>
      </c>
      <c r="G69" s="38" t="s">
        <v>49</v>
      </c>
      <c r="H69" s="41">
        <f t="shared" ref="H69:AC69" si="59">H70</f>
        <v>0</v>
      </c>
      <c r="I69" s="41">
        <v>0</v>
      </c>
      <c r="J69" s="41">
        <f t="shared" si="59"/>
        <v>0</v>
      </c>
      <c r="K69" s="41">
        <f t="shared" si="59"/>
        <v>14.133619824563199</v>
      </c>
      <c r="L69" s="41">
        <f t="shared" si="59"/>
        <v>0</v>
      </c>
      <c r="M69" s="41">
        <f t="shared" si="59"/>
        <v>0</v>
      </c>
      <c r="N69" s="41">
        <f t="shared" si="59"/>
        <v>14.133619824563199</v>
      </c>
      <c r="O69" s="41">
        <f t="shared" si="59"/>
        <v>0</v>
      </c>
      <c r="P69" s="41">
        <v>14.133619824563198</v>
      </c>
      <c r="Q69" s="41">
        <f t="shared" si="59"/>
        <v>0</v>
      </c>
      <c r="R69" s="41">
        <f t="shared" si="59"/>
        <v>0</v>
      </c>
      <c r="S69" s="41">
        <f t="shared" si="59"/>
        <v>14.133619824563198</v>
      </c>
      <c r="T69" s="41">
        <f t="shared" si="59"/>
        <v>0</v>
      </c>
      <c r="U69" s="41">
        <f t="shared" si="59"/>
        <v>0</v>
      </c>
      <c r="V69" s="41">
        <f t="shared" si="59"/>
        <v>14.133619824563199</v>
      </c>
      <c r="W69" s="41">
        <f t="shared" si="59"/>
        <v>0</v>
      </c>
      <c r="X69" s="41">
        <f t="shared" si="59"/>
        <v>14.133619824563199</v>
      </c>
      <c r="Y69" s="1">
        <f t="shared" si="7"/>
        <v>0</v>
      </c>
      <c r="Z69" s="1">
        <f t="shared" si="8"/>
        <v>14.133619824563198</v>
      </c>
      <c r="AA69" s="41">
        <f t="shared" si="59"/>
        <v>0</v>
      </c>
      <c r="AB69" s="41">
        <v>0</v>
      </c>
      <c r="AC69" s="41">
        <f t="shared" si="59"/>
        <v>7.787026</v>
      </c>
      <c r="AD69" s="41">
        <f>AD70</f>
        <v>7.7870259999999991</v>
      </c>
      <c r="AE69" s="41">
        <f t="shared" ref="AE69:AN69" si="60">AE70</f>
        <v>0</v>
      </c>
      <c r="AF69" s="41">
        <f t="shared" si="60"/>
        <v>0</v>
      </c>
      <c r="AG69" s="41">
        <f t="shared" si="60"/>
        <v>0</v>
      </c>
      <c r="AH69" s="41">
        <f t="shared" si="60"/>
        <v>0</v>
      </c>
      <c r="AI69" s="41">
        <f t="shared" si="60"/>
        <v>6.3465938245631994</v>
      </c>
      <c r="AJ69" s="41">
        <f t="shared" si="60"/>
        <v>0</v>
      </c>
      <c r="AK69" s="41">
        <f t="shared" si="60"/>
        <v>0</v>
      </c>
      <c r="AL69" s="41">
        <f t="shared" si="60"/>
        <v>0</v>
      </c>
      <c r="AM69" s="41">
        <f t="shared" si="60"/>
        <v>14.133619824563199</v>
      </c>
      <c r="AN69" s="41">
        <f t="shared" si="60"/>
        <v>14.133619824563198</v>
      </c>
      <c r="AO69" s="34" t="s">
        <v>49</v>
      </c>
      <c r="AP69" s="16"/>
      <c r="AQ69" s="68">
        <v>3.7724862737390088E-4</v>
      </c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</row>
    <row r="70" spans="1:77" s="8" customFormat="1" ht="45" customHeight="1" x14ac:dyDescent="0.25">
      <c r="A70" s="36" t="s">
        <v>157</v>
      </c>
      <c r="B70" s="37" t="s">
        <v>158</v>
      </c>
      <c r="C70" s="39" t="s">
        <v>159</v>
      </c>
      <c r="D70" s="39" t="s">
        <v>105</v>
      </c>
      <c r="E70" s="63">
        <v>2023</v>
      </c>
      <c r="F70" s="63">
        <v>2027</v>
      </c>
      <c r="G70" s="39" t="s">
        <v>49</v>
      </c>
      <c r="H70" s="40">
        <v>0</v>
      </c>
      <c r="I70" s="39">
        <v>0</v>
      </c>
      <c r="J70" s="40">
        <v>0</v>
      </c>
      <c r="K70" s="40">
        <v>14.133619824563199</v>
      </c>
      <c r="L70" s="40">
        <v>0</v>
      </c>
      <c r="M70" s="40">
        <v>0</v>
      </c>
      <c r="N70" s="40">
        <f>K70</f>
        <v>14.133619824563199</v>
      </c>
      <c r="O70" s="40">
        <v>0</v>
      </c>
      <c r="P70" s="40">
        <v>14.133619824563198</v>
      </c>
      <c r="Q70" s="62">
        <v>0</v>
      </c>
      <c r="R70" s="62">
        <v>0</v>
      </c>
      <c r="S70" s="62">
        <f>P70</f>
        <v>14.133619824563198</v>
      </c>
      <c r="T70" s="62">
        <v>0</v>
      </c>
      <c r="U70" s="40">
        <v>0</v>
      </c>
      <c r="V70" s="40">
        <v>14.133619824563199</v>
      </c>
      <c r="W70" s="40">
        <v>0</v>
      </c>
      <c r="X70" s="40">
        <v>14.133619824563199</v>
      </c>
      <c r="Y70" s="20">
        <f t="shared" si="7"/>
        <v>0</v>
      </c>
      <c r="Z70" s="20">
        <f t="shared" si="8"/>
        <v>14.133619824563198</v>
      </c>
      <c r="AA70" s="40">
        <v>0</v>
      </c>
      <c r="AB70" s="40">
        <v>0</v>
      </c>
      <c r="AC70" s="40">
        <v>7.787026</v>
      </c>
      <c r="AD70" s="40">
        <v>7.7870259999999991</v>
      </c>
      <c r="AE70" s="64">
        <v>0</v>
      </c>
      <c r="AF70" s="40">
        <v>0</v>
      </c>
      <c r="AG70" s="40">
        <v>0</v>
      </c>
      <c r="AH70" s="40">
        <v>0</v>
      </c>
      <c r="AI70" s="40">
        <v>6.3465938245631994</v>
      </c>
      <c r="AJ70" s="40">
        <v>0</v>
      </c>
      <c r="AK70" s="40">
        <v>0</v>
      </c>
      <c r="AL70" s="40">
        <v>0</v>
      </c>
      <c r="AM70" s="40">
        <f t="shared" si="26"/>
        <v>14.133619824563199</v>
      </c>
      <c r="AN70" s="40">
        <f t="shared" si="27"/>
        <v>14.133619824563198</v>
      </c>
      <c r="AO70" s="33" t="s">
        <v>49</v>
      </c>
      <c r="AP70" s="16"/>
      <c r="AQ70" s="68">
        <v>3.7724862737390088E-4</v>
      </c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21"/>
      <c r="BQ70" s="21"/>
      <c r="BR70" s="21"/>
      <c r="BS70" s="21"/>
      <c r="BT70" s="21"/>
      <c r="BU70" s="21"/>
      <c r="BV70" s="21"/>
      <c r="BW70" s="21"/>
      <c r="BX70" s="21"/>
      <c r="BY70" s="21"/>
    </row>
    <row r="71" spans="1:77" s="2" customFormat="1" ht="72" customHeight="1" x14ac:dyDescent="0.25">
      <c r="A71" s="83" t="s">
        <v>160</v>
      </c>
      <c r="B71" s="84" t="s">
        <v>161</v>
      </c>
      <c r="C71" s="43" t="s">
        <v>52</v>
      </c>
      <c r="D71" s="43" t="s">
        <v>49</v>
      </c>
      <c r="E71" s="43" t="s">
        <v>49</v>
      </c>
      <c r="F71" s="43" t="s">
        <v>49</v>
      </c>
      <c r="G71" s="43" t="s">
        <v>49</v>
      </c>
      <c r="H71" s="44">
        <f t="shared" ref="H71:AC71" si="61">H72+H73</f>
        <v>0</v>
      </c>
      <c r="I71" s="44">
        <f t="shared" si="61"/>
        <v>0</v>
      </c>
      <c r="J71" s="44">
        <f t="shared" si="61"/>
        <v>0</v>
      </c>
      <c r="K71" s="44">
        <f t="shared" si="61"/>
        <v>0</v>
      </c>
      <c r="L71" s="44">
        <f t="shared" si="61"/>
        <v>0</v>
      </c>
      <c r="M71" s="44">
        <f t="shared" si="61"/>
        <v>0</v>
      </c>
      <c r="N71" s="44">
        <f t="shared" si="61"/>
        <v>0</v>
      </c>
      <c r="O71" s="44">
        <f t="shared" si="61"/>
        <v>0</v>
      </c>
      <c r="P71" s="44">
        <v>0</v>
      </c>
      <c r="Q71" s="44">
        <f t="shared" si="61"/>
        <v>0</v>
      </c>
      <c r="R71" s="44">
        <f t="shared" si="61"/>
        <v>0</v>
      </c>
      <c r="S71" s="44">
        <f t="shared" si="61"/>
        <v>0</v>
      </c>
      <c r="T71" s="44">
        <f t="shared" si="61"/>
        <v>0</v>
      </c>
      <c r="U71" s="44">
        <f t="shared" si="61"/>
        <v>0</v>
      </c>
      <c r="V71" s="44">
        <f t="shared" si="61"/>
        <v>0</v>
      </c>
      <c r="W71" s="44">
        <f t="shared" si="61"/>
        <v>0</v>
      </c>
      <c r="X71" s="44">
        <f t="shared" si="61"/>
        <v>0</v>
      </c>
      <c r="Y71" s="1">
        <f t="shared" si="7"/>
        <v>0</v>
      </c>
      <c r="Z71" s="1">
        <f t="shared" si="8"/>
        <v>0</v>
      </c>
      <c r="AA71" s="44">
        <f t="shared" si="61"/>
        <v>0</v>
      </c>
      <c r="AB71" s="44">
        <f t="shared" si="61"/>
        <v>0</v>
      </c>
      <c r="AC71" s="44">
        <f t="shared" si="61"/>
        <v>0</v>
      </c>
      <c r="AD71" s="44">
        <f>AD72+AD73</f>
        <v>0</v>
      </c>
      <c r="AE71" s="44">
        <f t="shared" ref="AE71:AN71" si="62">AE72+AE73</f>
        <v>0</v>
      </c>
      <c r="AF71" s="44">
        <f t="shared" si="62"/>
        <v>0</v>
      </c>
      <c r="AG71" s="44">
        <f t="shared" si="62"/>
        <v>0</v>
      </c>
      <c r="AH71" s="44">
        <f t="shared" si="62"/>
        <v>0</v>
      </c>
      <c r="AI71" s="44">
        <f t="shared" si="62"/>
        <v>0</v>
      </c>
      <c r="AJ71" s="44">
        <f t="shared" si="62"/>
        <v>0</v>
      </c>
      <c r="AK71" s="44">
        <f t="shared" si="62"/>
        <v>0</v>
      </c>
      <c r="AL71" s="44">
        <f t="shared" si="62"/>
        <v>0</v>
      </c>
      <c r="AM71" s="44">
        <f t="shared" si="62"/>
        <v>0</v>
      </c>
      <c r="AN71" s="44">
        <f t="shared" si="62"/>
        <v>0</v>
      </c>
      <c r="AO71" s="34" t="s">
        <v>49</v>
      </c>
      <c r="AP71" s="16"/>
      <c r="AQ71" s="68">
        <v>0</v>
      </c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</row>
    <row r="72" spans="1:77" s="2" customFormat="1" ht="72" customHeight="1" x14ac:dyDescent="0.25">
      <c r="A72" s="83" t="s">
        <v>162</v>
      </c>
      <c r="B72" s="84" t="s">
        <v>163</v>
      </c>
      <c r="C72" s="43" t="s">
        <v>52</v>
      </c>
      <c r="D72" s="43" t="s">
        <v>49</v>
      </c>
      <c r="E72" s="43" t="s">
        <v>49</v>
      </c>
      <c r="F72" s="43" t="s">
        <v>49</v>
      </c>
      <c r="G72" s="43" t="s">
        <v>49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  <c r="M72" s="44">
        <v>0</v>
      </c>
      <c r="N72" s="44">
        <v>0</v>
      </c>
      <c r="O72" s="44">
        <v>0</v>
      </c>
      <c r="P72" s="44">
        <v>0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1">
        <f t="shared" si="7"/>
        <v>0</v>
      </c>
      <c r="Z72" s="1">
        <f t="shared" si="8"/>
        <v>0</v>
      </c>
      <c r="AA72" s="44">
        <v>0</v>
      </c>
      <c r="AB72" s="44">
        <v>0</v>
      </c>
      <c r="AC72" s="44">
        <v>0</v>
      </c>
      <c r="AD72" s="44">
        <v>0</v>
      </c>
      <c r="AE72" s="44">
        <v>0</v>
      </c>
      <c r="AF72" s="44">
        <v>0</v>
      </c>
      <c r="AG72" s="44">
        <v>0</v>
      </c>
      <c r="AH72" s="44">
        <v>0</v>
      </c>
      <c r="AI72" s="44">
        <v>0</v>
      </c>
      <c r="AJ72" s="44">
        <v>0</v>
      </c>
      <c r="AK72" s="44">
        <v>0</v>
      </c>
      <c r="AL72" s="44">
        <v>0</v>
      </c>
      <c r="AM72" s="44">
        <f t="shared" si="26"/>
        <v>0</v>
      </c>
      <c r="AN72" s="44">
        <f t="shared" si="27"/>
        <v>0</v>
      </c>
      <c r="AO72" s="34" t="s">
        <v>49</v>
      </c>
      <c r="AP72" s="16"/>
      <c r="AQ72" s="68">
        <v>0</v>
      </c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</row>
    <row r="73" spans="1:77" s="2" customFormat="1" ht="51" customHeight="1" x14ac:dyDescent="0.25">
      <c r="A73" s="83" t="s">
        <v>164</v>
      </c>
      <c r="B73" s="84" t="s">
        <v>165</v>
      </c>
      <c r="C73" s="43" t="s">
        <v>52</v>
      </c>
      <c r="D73" s="43" t="s">
        <v>49</v>
      </c>
      <c r="E73" s="43" t="s">
        <v>49</v>
      </c>
      <c r="F73" s="43" t="s">
        <v>49</v>
      </c>
      <c r="G73" s="43" t="s">
        <v>49</v>
      </c>
      <c r="H73" s="44">
        <v>0</v>
      </c>
      <c r="I73" s="44">
        <v>0</v>
      </c>
      <c r="J73" s="44">
        <v>0</v>
      </c>
      <c r="K73" s="44">
        <v>0</v>
      </c>
      <c r="L73" s="44">
        <v>0</v>
      </c>
      <c r="M73" s="44">
        <v>0</v>
      </c>
      <c r="N73" s="44">
        <v>0</v>
      </c>
      <c r="O73" s="44">
        <v>0</v>
      </c>
      <c r="P73" s="44">
        <v>0</v>
      </c>
      <c r="Q73" s="44">
        <v>0</v>
      </c>
      <c r="R73" s="44">
        <v>0</v>
      </c>
      <c r="S73" s="44">
        <v>0</v>
      </c>
      <c r="T73" s="44">
        <v>0</v>
      </c>
      <c r="U73" s="44">
        <v>0</v>
      </c>
      <c r="V73" s="44">
        <v>0</v>
      </c>
      <c r="W73" s="44">
        <v>0</v>
      </c>
      <c r="X73" s="44">
        <v>0</v>
      </c>
      <c r="Y73" s="1">
        <f t="shared" si="7"/>
        <v>0</v>
      </c>
      <c r="Z73" s="1">
        <f t="shared" si="8"/>
        <v>0</v>
      </c>
      <c r="AA73" s="44">
        <v>0</v>
      </c>
      <c r="AB73" s="44">
        <v>0</v>
      </c>
      <c r="AC73" s="44">
        <v>0</v>
      </c>
      <c r="AD73" s="44">
        <v>0</v>
      </c>
      <c r="AE73" s="44">
        <v>0</v>
      </c>
      <c r="AF73" s="44">
        <v>0</v>
      </c>
      <c r="AG73" s="44">
        <v>0</v>
      </c>
      <c r="AH73" s="44">
        <v>0</v>
      </c>
      <c r="AI73" s="44">
        <v>0</v>
      </c>
      <c r="AJ73" s="44">
        <v>0</v>
      </c>
      <c r="AK73" s="44">
        <v>0</v>
      </c>
      <c r="AL73" s="44">
        <v>0</v>
      </c>
      <c r="AM73" s="44">
        <f t="shared" si="26"/>
        <v>0</v>
      </c>
      <c r="AN73" s="44">
        <f t="shared" si="27"/>
        <v>0</v>
      </c>
      <c r="AO73" s="34" t="s">
        <v>49</v>
      </c>
      <c r="AP73" s="16"/>
      <c r="AQ73" s="68">
        <v>0</v>
      </c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</row>
    <row r="74" spans="1:77" s="2" customFormat="1" ht="45" customHeight="1" x14ac:dyDescent="0.25">
      <c r="A74" s="77" t="s">
        <v>166</v>
      </c>
      <c r="B74" s="78" t="s">
        <v>167</v>
      </c>
      <c r="C74" s="47" t="s">
        <v>52</v>
      </c>
      <c r="D74" s="47" t="s">
        <v>49</v>
      </c>
      <c r="E74" s="47" t="s">
        <v>49</v>
      </c>
      <c r="F74" s="47" t="s">
        <v>49</v>
      </c>
      <c r="G74" s="47" t="s">
        <v>49</v>
      </c>
      <c r="H74" s="50">
        <f t="shared" ref="H74:AC74" si="63">H75+H77</f>
        <v>0</v>
      </c>
      <c r="I74" s="50">
        <f t="shared" si="63"/>
        <v>4.5740450000000002E-2</v>
      </c>
      <c r="J74" s="50">
        <f t="shared" si="63"/>
        <v>0</v>
      </c>
      <c r="K74" s="50">
        <f t="shared" si="63"/>
        <v>0</v>
      </c>
      <c r="L74" s="50">
        <f t="shared" si="63"/>
        <v>0</v>
      </c>
      <c r="M74" s="50">
        <f t="shared" si="63"/>
        <v>0</v>
      </c>
      <c r="N74" s="50">
        <f t="shared" si="63"/>
        <v>0</v>
      </c>
      <c r="O74" s="50">
        <f t="shared" si="63"/>
        <v>0</v>
      </c>
      <c r="P74" s="50">
        <v>0.56367838000000003</v>
      </c>
      <c r="Q74" s="50">
        <f t="shared" si="63"/>
        <v>0</v>
      </c>
      <c r="R74" s="50">
        <f t="shared" si="63"/>
        <v>0.56367838000000003</v>
      </c>
      <c r="S74" s="50">
        <f t="shared" si="63"/>
        <v>0</v>
      </c>
      <c r="T74" s="50">
        <f t="shared" si="63"/>
        <v>0</v>
      </c>
      <c r="U74" s="50">
        <f t="shared" si="63"/>
        <v>0</v>
      </c>
      <c r="V74" s="50">
        <f t="shared" si="63"/>
        <v>0</v>
      </c>
      <c r="W74" s="50">
        <f t="shared" si="63"/>
        <v>0</v>
      </c>
      <c r="X74" s="50">
        <f t="shared" si="63"/>
        <v>0</v>
      </c>
      <c r="Y74" s="1">
        <f t="shared" si="7"/>
        <v>4.5740450000000002E-2</v>
      </c>
      <c r="Z74" s="1">
        <f t="shared" si="8"/>
        <v>0.56367838000000003</v>
      </c>
      <c r="AA74" s="50">
        <f t="shared" si="63"/>
        <v>0</v>
      </c>
      <c r="AB74" s="50">
        <f t="shared" si="63"/>
        <v>0</v>
      </c>
      <c r="AC74" s="50">
        <f t="shared" si="63"/>
        <v>0</v>
      </c>
      <c r="AD74" s="50">
        <f>AD75+AD77</f>
        <v>0.56367838000000003</v>
      </c>
      <c r="AE74" s="50">
        <f t="shared" ref="AE74:AN74" si="64">AE75+AE77</f>
        <v>0</v>
      </c>
      <c r="AF74" s="50">
        <f t="shared" si="64"/>
        <v>0</v>
      </c>
      <c r="AG74" s="50">
        <f t="shared" si="64"/>
        <v>0</v>
      </c>
      <c r="AH74" s="50">
        <f t="shared" si="64"/>
        <v>0</v>
      </c>
      <c r="AI74" s="50">
        <f t="shared" si="64"/>
        <v>0</v>
      </c>
      <c r="AJ74" s="50">
        <f t="shared" si="64"/>
        <v>0</v>
      </c>
      <c r="AK74" s="50">
        <f t="shared" si="64"/>
        <v>0</v>
      </c>
      <c r="AL74" s="50">
        <f t="shared" si="64"/>
        <v>0</v>
      </c>
      <c r="AM74" s="50">
        <f t="shared" si="64"/>
        <v>0</v>
      </c>
      <c r="AN74" s="50">
        <f t="shared" si="64"/>
        <v>0.56367838000000003</v>
      </c>
      <c r="AO74" s="34" t="s">
        <v>49</v>
      </c>
      <c r="AP74" s="16"/>
      <c r="AQ74" s="68">
        <v>1.5045465901508075E-5</v>
      </c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</row>
    <row r="75" spans="1:77" s="5" customFormat="1" ht="45" customHeight="1" x14ac:dyDescent="0.25">
      <c r="A75" s="77" t="s">
        <v>168</v>
      </c>
      <c r="B75" s="78" t="s">
        <v>169</v>
      </c>
      <c r="C75" s="47" t="s">
        <v>52</v>
      </c>
      <c r="D75" s="47" t="s">
        <v>49</v>
      </c>
      <c r="E75" s="47" t="s">
        <v>49</v>
      </c>
      <c r="F75" s="47" t="s">
        <v>49</v>
      </c>
      <c r="G75" s="47" t="s">
        <v>49</v>
      </c>
      <c r="H75" s="50">
        <v>0</v>
      </c>
      <c r="I75" s="50">
        <f>I76</f>
        <v>4.5740450000000002E-2</v>
      </c>
      <c r="J75" s="50">
        <v>0</v>
      </c>
      <c r="K75" s="50">
        <v>0</v>
      </c>
      <c r="L75" s="79">
        <v>0</v>
      </c>
      <c r="M75" s="79">
        <v>0</v>
      </c>
      <c r="N75" s="79">
        <v>0</v>
      </c>
      <c r="O75" s="79">
        <v>0</v>
      </c>
      <c r="P75" s="50">
        <f>P76</f>
        <v>0.56367838000000003</v>
      </c>
      <c r="Q75" s="50">
        <f t="shared" ref="Q75:S75" si="65">Q76</f>
        <v>0</v>
      </c>
      <c r="R75" s="50">
        <f t="shared" si="65"/>
        <v>0.56367838000000003</v>
      </c>
      <c r="S75" s="50">
        <f t="shared" si="65"/>
        <v>0</v>
      </c>
      <c r="T75" s="79">
        <v>0</v>
      </c>
      <c r="U75" s="50">
        <v>0</v>
      </c>
      <c r="V75" s="50">
        <v>0</v>
      </c>
      <c r="W75" s="50">
        <v>0</v>
      </c>
      <c r="X75" s="50">
        <v>0</v>
      </c>
      <c r="Y75" s="1">
        <f t="shared" si="7"/>
        <v>4.5740450000000002E-2</v>
      </c>
      <c r="Z75" s="1">
        <f t="shared" si="8"/>
        <v>0.56367838000000003</v>
      </c>
      <c r="AA75" s="50">
        <v>0</v>
      </c>
      <c r="AB75" s="50">
        <v>0</v>
      </c>
      <c r="AC75" s="50">
        <v>0</v>
      </c>
      <c r="AD75" s="50">
        <v>0.56367838000000003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f t="shared" si="26"/>
        <v>0</v>
      </c>
      <c r="AN75" s="50">
        <f>AD75+AE75+AG75+AI75+AK75</f>
        <v>0.56367838000000003</v>
      </c>
      <c r="AO75" s="34" t="s">
        <v>49</v>
      </c>
      <c r="AQ75" s="68">
        <v>1.5045465901508075E-5</v>
      </c>
    </row>
    <row r="76" spans="1:77" ht="45" customHeight="1" x14ac:dyDescent="0.25">
      <c r="A76" s="105" t="s">
        <v>206</v>
      </c>
      <c r="B76" s="46" t="s">
        <v>198</v>
      </c>
      <c r="C76" s="106" t="s">
        <v>207</v>
      </c>
      <c r="D76" s="48" t="s">
        <v>105</v>
      </c>
      <c r="E76" s="48">
        <v>2023</v>
      </c>
      <c r="F76" s="48">
        <v>2023</v>
      </c>
      <c r="G76" s="48">
        <v>2023</v>
      </c>
      <c r="H76" s="49">
        <v>0</v>
      </c>
      <c r="I76" s="49">
        <v>4.5740450000000002E-2</v>
      </c>
      <c r="J76" s="49">
        <v>0</v>
      </c>
      <c r="K76" s="49">
        <v>0</v>
      </c>
      <c r="L76" s="67">
        <v>0</v>
      </c>
      <c r="M76" s="67">
        <v>0</v>
      </c>
      <c r="N76" s="67">
        <v>0</v>
      </c>
      <c r="O76" s="67">
        <v>0</v>
      </c>
      <c r="P76" s="49">
        <v>0.56367838000000003</v>
      </c>
      <c r="Q76" s="67">
        <v>0</v>
      </c>
      <c r="R76" s="67">
        <f>P76</f>
        <v>0.56367838000000003</v>
      </c>
      <c r="S76" s="67">
        <v>0</v>
      </c>
      <c r="T76" s="67">
        <v>0</v>
      </c>
      <c r="U76" s="49">
        <v>0</v>
      </c>
      <c r="V76" s="49">
        <v>0</v>
      </c>
      <c r="W76" s="49">
        <v>0</v>
      </c>
      <c r="X76" s="49">
        <v>0</v>
      </c>
      <c r="Y76" s="20">
        <f t="shared" si="7"/>
        <v>4.5740450000000002E-2</v>
      </c>
      <c r="Z76" s="20">
        <f t="shared" si="8"/>
        <v>0.56367838000000003</v>
      </c>
      <c r="AA76" s="49">
        <v>0</v>
      </c>
      <c r="AB76" s="49">
        <v>0</v>
      </c>
      <c r="AC76" s="49">
        <v>0</v>
      </c>
      <c r="AD76" s="49">
        <v>0.56367838000000003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f t="shared" si="26"/>
        <v>0</v>
      </c>
      <c r="AN76" s="49">
        <f t="shared" si="27"/>
        <v>0.56367838000000003</v>
      </c>
      <c r="AO76" s="33" t="s">
        <v>49</v>
      </c>
      <c r="AQ76" s="68">
        <v>1.5045465901508075E-5</v>
      </c>
    </row>
    <row r="77" spans="1:77" s="5" customFormat="1" ht="45" customHeight="1" x14ac:dyDescent="0.25">
      <c r="A77" s="77" t="s">
        <v>170</v>
      </c>
      <c r="B77" s="78" t="s">
        <v>171</v>
      </c>
      <c r="C77" s="47" t="s">
        <v>52</v>
      </c>
      <c r="D77" s="47" t="s">
        <v>49</v>
      </c>
      <c r="E77" s="47" t="s">
        <v>49</v>
      </c>
      <c r="F77" s="47" t="s">
        <v>49</v>
      </c>
      <c r="G77" s="47" t="s">
        <v>49</v>
      </c>
      <c r="H77" s="50">
        <v>0</v>
      </c>
      <c r="I77" s="47">
        <v>0</v>
      </c>
      <c r="J77" s="50">
        <v>0</v>
      </c>
      <c r="K77" s="50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79">
        <v>0</v>
      </c>
      <c r="R77" s="79">
        <v>0</v>
      </c>
      <c r="S77" s="79">
        <v>0</v>
      </c>
      <c r="T77" s="79">
        <v>0</v>
      </c>
      <c r="U77" s="50">
        <v>0</v>
      </c>
      <c r="V77" s="79">
        <v>0</v>
      </c>
      <c r="W77" s="50">
        <v>0</v>
      </c>
      <c r="X77" s="79">
        <v>0</v>
      </c>
      <c r="Y77" s="1">
        <f t="shared" ref="Y77:Y85" si="66">I77</f>
        <v>0</v>
      </c>
      <c r="Z77" s="1">
        <f t="shared" ref="Z77:Z85" si="67">P77</f>
        <v>0</v>
      </c>
      <c r="AA77" s="50">
        <v>0</v>
      </c>
      <c r="AB77" s="50">
        <v>0</v>
      </c>
      <c r="AC77" s="50">
        <f>AC78+AC79</f>
        <v>0</v>
      </c>
      <c r="AD77" s="50">
        <f>AD78+AD79</f>
        <v>0</v>
      </c>
      <c r="AE77" s="50">
        <f t="shared" ref="AE77:AN77" si="68">AE78+AE79</f>
        <v>0</v>
      </c>
      <c r="AF77" s="50">
        <f t="shared" si="68"/>
        <v>0</v>
      </c>
      <c r="AG77" s="50">
        <f t="shared" si="68"/>
        <v>0</v>
      </c>
      <c r="AH77" s="50">
        <f t="shared" si="68"/>
        <v>0</v>
      </c>
      <c r="AI77" s="50">
        <f t="shared" si="68"/>
        <v>0</v>
      </c>
      <c r="AJ77" s="50">
        <f t="shared" si="68"/>
        <v>0</v>
      </c>
      <c r="AK77" s="50">
        <f t="shared" si="68"/>
        <v>0</v>
      </c>
      <c r="AL77" s="50">
        <f t="shared" si="68"/>
        <v>0</v>
      </c>
      <c r="AM77" s="50">
        <f t="shared" si="68"/>
        <v>0</v>
      </c>
      <c r="AN77" s="50">
        <f t="shared" si="68"/>
        <v>0</v>
      </c>
      <c r="AO77" s="34" t="s">
        <v>49</v>
      </c>
      <c r="AQ77" s="68">
        <v>0</v>
      </c>
    </row>
    <row r="78" spans="1:77" s="5" customFormat="1" ht="45" hidden="1" customHeight="1" x14ac:dyDescent="0.25">
      <c r="A78" s="77" t="s">
        <v>172</v>
      </c>
      <c r="B78" s="78" t="s">
        <v>173</v>
      </c>
      <c r="C78" s="47" t="s">
        <v>174</v>
      </c>
      <c r="D78" s="47" t="s">
        <v>105</v>
      </c>
      <c r="E78" s="107">
        <v>2023</v>
      </c>
      <c r="F78" s="107">
        <v>2023</v>
      </c>
      <c r="G78" s="47" t="s">
        <v>49</v>
      </c>
      <c r="H78" s="108">
        <v>0</v>
      </c>
      <c r="I78" s="47" t="s">
        <v>49</v>
      </c>
      <c r="J78" s="50">
        <v>0</v>
      </c>
      <c r="K78" s="50">
        <v>0</v>
      </c>
      <c r="L78" s="50"/>
      <c r="M78" s="50">
        <v>0</v>
      </c>
      <c r="N78" s="50">
        <v>0</v>
      </c>
      <c r="O78" s="50">
        <v>0</v>
      </c>
      <c r="P78" s="50">
        <v>0</v>
      </c>
      <c r="Q78" s="79">
        <v>0</v>
      </c>
      <c r="R78" s="79">
        <v>0</v>
      </c>
      <c r="S78" s="79">
        <v>0</v>
      </c>
      <c r="T78" s="79">
        <v>0</v>
      </c>
      <c r="U78" s="50">
        <v>0</v>
      </c>
      <c r="V78" s="50">
        <v>0</v>
      </c>
      <c r="W78" s="50">
        <v>0</v>
      </c>
      <c r="X78" s="50">
        <v>0</v>
      </c>
      <c r="Y78" s="1" t="str">
        <f t="shared" si="66"/>
        <v>нд</v>
      </c>
      <c r="Z78" s="1">
        <f t="shared" si="67"/>
        <v>0</v>
      </c>
      <c r="AA78" s="50">
        <v>0</v>
      </c>
      <c r="AB78" s="50" t="s">
        <v>49</v>
      </c>
      <c r="AC78" s="109">
        <v>0</v>
      </c>
      <c r="AD78" s="50">
        <v>0</v>
      </c>
      <c r="AE78" s="50">
        <v>0</v>
      </c>
      <c r="AF78" s="50">
        <v>0</v>
      </c>
      <c r="AG78" s="50">
        <v>0</v>
      </c>
      <c r="AH78" s="50">
        <v>0</v>
      </c>
      <c r="AI78" s="50">
        <v>0</v>
      </c>
      <c r="AJ78" s="50">
        <v>0</v>
      </c>
      <c r="AK78" s="50">
        <v>0</v>
      </c>
      <c r="AL78" s="50">
        <v>0</v>
      </c>
      <c r="AM78" s="50">
        <f t="shared" ref="AM78:AM85" si="69">AK78+AI78+AG78+AE78+AC78</f>
        <v>0</v>
      </c>
      <c r="AN78" s="50">
        <f t="shared" ref="AN78:AN85" si="70">AD78+AE78+AG78+AI78+AK78</f>
        <v>0</v>
      </c>
      <c r="AO78" s="34" t="s">
        <v>49</v>
      </c>
      <c r="AQ78" s="68">
        <v>0</v>
      </c>
    </row>
    <row r="79" spans="1:77" s="5" customFormat="1" ht="45" hidden="1" customHeight="1" x14ac:dyDescent="0.25">
      <c r="A79" s="77" t="s">
        <v>175</v>
      </c>
      <c r="B79" s="78" t="s">
        <v>176</v>
      </c>
      <c r="C79" s="47" t="s">
        <v>177</v>
      </c>
      <c r="D79" s="47" t="s">
        <v>105</v>
      </c>
      <c r="E79" s="107">
        <v>2026</v>
      </c>
      <c r="F79" s="107">
        <v>2027</v>
      </c>
      <c r="G79" s="47" t="s">
        <v>49</v>
      </c>
      <c r="H79" s="109">
        <v>0</v>
      </c>
      <c r="I79" s="47" t="s">
        <v>49</v>
      </c>
      <c r="J79" s="50">
        <v>0</v>
      </c>
      <c r="K79" s="50">
        <v>0</v>
      </c>
      <c r="L79" s="50"/>
      <c r="M79" s="50">
        <v>0</v>
      </c>
      <c r="N79" s="50">
        <v>0</v>
      </c>
      <c r="O79" s="50">
        <v>0</v>
      </c>
      <c r="P79" s="50">
        <v>0</v>
      </c>
      <c r="Q79" s="79">
        <v>0</v>
      </c>
      <c r="R79" s="79">
        <v>0</v>
      </c>
      <c r="S79" s="79">
        <v>0</v>
      </c>
      <c r="T79" s="79">
        <v>0</v>
      </c>
      <c r="U79" s="50">
        <v>0</v>
      </c>
      <c r="V79" s="50">
        <v>0</v>
      </c>
      <c r="W79" s="50">
        <v>0</v>
      </c>
      <c r="X79" s="50">
        <v>0</v>
      </c>
      <c r="Y79" s="1" t="str">
        <f t="shared" si="66"/>
        <v>нд</v>
      </c>
      <c r="Z79" s="1">
        <f t="shared" si="67"/>
        <v>0</v>
      </c>
      <c r="AA79" s="50">
        <v>0</v>
      </c>
      <c r="AB79" s="50" t="s">
        <v>49</v>
      </c>
      <c r="AC79" s="50">
        <v>0</v>
      </c>
      <c r="AD79" s="50">
        <v>0</v>
      </c>
      <c r="AE79" s="50">
        <v>0</v>
      </c>
      <c r="AF79" s="50">
        <v>0</v>
      </c>
      <c r="AG79" s="50">
        <v>0</v>
      </c>
      <c r="AH79" s="50">
        <v>0</v>
      </c>
      <c r="AI79" s="50">
        <v>0</v>
      </c>
      <c r="AJ79" s="50">
        <v>0</v>
      </c>
      <c r="AK79" s="50">
        <v>0</v>
      </c>
      <c r="AL79" s="50">
        <v>0</v>
      </c>
      <c r="AM79" s="50">
        <f t="shared" si="69"/>
        <v>0</v>
      </c>
      <c r="AN79" s="50">
        <f t="shared" si="70"/>
        <v>0</v>
      </c>
      <c r="AO79" s="34" t="s">
        <v>49</v>
      </c>
      <c r="AQ79" s="68">
        <v>0</v>
      </c>
    </row>
    <row r="80" spans="1:77" s="82" customFormat="1" ht="50.25" customHeight="1" x14ac:dyDescent="0.25">
      <c r="A80" s="80" t="s">
        <v>178</v>
      </c>
      <c r="B80" s="81" t="s">
        <v>179</v>
      </c>
      <c r="C80" s="52" t="s">
        <v>52</v>
      </c>
      <c r="D80" s="52" t="s">
        <v>49</v>
      </c>
      <c r="E80" s="52" t="s">
        <v>49</v>
      </c>
      <c r="F80" s="52" t="s">
        <v>49</v>
      </c>
      <c r="G80" s="52" t="s">
        <v>49</v>
      </c>
      <c r="H80" s="53">
        <v>0</v>
      </c>
      <c r="I80" s="52">
        <v>0</v>
      </c>
      <c r="J80" s="53">
        <v>0</v>
      </c>
      <c r="K80" s="53">
        <v>0</v>
      </c>
      <c r="L80" s="53"/>
      <c r="M80" s="53">
        <v>0</v>
      </c>
      <c r="N80" s="53">
        <v>0</v>
      </c>
      <c r="O80" s="53">
        <v>0</v>
      </c>
      <c r="P80" s="53">
        <v>0</v>
      </c>
      <c r="Q80" s="53">
        <v>0</v>
      </c>
      <c r="R80" s="53">
        <v>0</v>
      </c>
      <c r="S80" s="53">
        <v>0</v>
      </c>
      <c r="T80" s="53">
        <v>0</v>
      </c>
      <c r="U80" s="53">
        <v>0</v>
      </c>
      <c r="V80" s="53">
        <v>0</v>
      </c>
      <c r="W80" s="53">
        <v>0</v>
      </c>
      <c r="X80" s="53">
        <v>0</v>
      </c>
      <c r="Y80" s="1">
        <f t="shared" si="66"/>
        <v>0</v>
      </c>
      <c r="Z80" s="1">
        <f t="shared" si="67"/>
        <v>0</v>
      </c>
      <c r="AA80" s="53">
        <v>0</v>
      </c>
      <c r="AB80" s="53">
        <v>0</v>
      </c>
      <c r="AC80" s="53">
        <v>0</v>
      </c>
      <c r="AD80" s="53">
        <v>0</v>
      </c>
      <c r="AE80" s="53">
        <v>0</v>
      </c>
      <c r="AF80" s="53">
        <v>0</v>
      </c>
      <c r="AG80" s="53">
        <v>0</v>
      </c>
      <c r="AH80" s="53">
        <v>0</v>
      </c>
      <c r="AI80" s="53">
        <v>0</v>
      </c>
      <c r="AJ80" s="53">
        <v>0</v>
      </c>
      <c r="AK80" s="53">
        <v>0</v>
      </c>
      <c r="AL80" s="53">
        <v>0</v>
      </c>
      <c r="AM80" s="53">
        <f t="shared" si="69"/>
        <v>0</v>
      </c>
      <c r="AN80" s="53">
        <f t="shared" si="70"/>
        <v>0</v>
      </c>
      <c r="AO80" s="34" t="s">
        <v>49</v>
      </c>
      <c r="AQ80" s="68">
        <v>0</v>
      </c>
    </row>
    <row r="81" spans="1:43" s="5" customFormat="1" ht="45" customHeight="1" x14ac:dyDescent="0.25">
      <c r="A81" s="14" t="s">
        <v>180</v>
      </c>
      <c r="B81" s="15" t="s">
        <v>181</v>
      </c>
      <c r="C81" s="3" t="s">
        <v>52</v>
      </c>
      <c r="D81" s="3" t="s">
        <v>49</v>
      </c>
      <c r="E81" s="3" t="s">
        <v>49</v>
      </c>
      <c r="F81" s="3" t="s">
        <v>49</v>
      </c>
      <c r="G81" s="3" t="s">
        <v>49</v>
      </c>
      <c r="H81" s="1">
        <f t="shared" ref="H81:AB81" si="71">H82+H83+H84+H85</f>
        <v>0</v>
      </c>
      <c r="I81" s="1">
        <f t="shared" si="71"/>
        <v>0</v>
      </c>
      <c r="J81" s="1">
        <f t="shared" si="71"/>
        <v>0</v>
      </c>
      <c r="K81" s="1">
        <f t="shared" si="71"/>
        <v>54.977286701091231</v>
      </c>
      <c r="L81" s="1">
        <f t="shared" si="71"/>
        <v>0</v>
      </c>
      <c r="M81" s="1">
        <f t="shared" si="71"/>
        <v>1.2580750000000001</v>
      </c>
      <c r="N81" s="1">
        <f t="shared" si="71"/>
        <v>53.71921170109124</v>
      </c>
      <c r="O81" s="1">
        <f t="shared" si="71"/>
        <v>0</v>
      </c>
      <c r="P81" s="1">
        <v>58.096959908004941</v>
      </c>
      <c r="Q81" s="1">
        <f t="shared" si="71"/>
        <v>2.9833333333333298</v>
      </c>
      <c r="R81" s="1">
        <f t="shared" si="71"/>
        <v>0</v>
      </c>
      <c r="S81" s="1">
        <f t="shared" si="71"/>
        <v>55.113626574671613</v>
      </c>
      <c r="T81" s="1">
        <f t="shared" si="71"/>
        <v>0</v>
      </c>
      <c r="U81" s="1">
        <f t="shared" si="71"/>
        <v>0</v>
      </c>
      <c r="V81" s="1">
        <f t="shared" si="71"/>
        <v>54.977286701091231</v>
      </c>
      <c r="W81" s="1">
        <f t="shared" si="71"/>
        <v>0</v>
      </c>
      <c r="X81" s="1">
        <f t="shared" si="71"/>
        <v>54.977286701091231</v>
      </c>
      <c r="Y81" s="1">
        <f t="shared" si="66"/>
        <v>0</v>
      </c>
      <c r="Z81" s="1">
        <f t="shared" si="67"/>
        <v>58.096959908004941</v>
      </c>
      <c r="AA81" s="1">
        <f t="shared" si="71"/>
        <v>0</v>
      </c>
      <c r="AB81" s="1">
        <f t="shared" si="71"/>
        <v>0</v>
      </c>
      <c r="AC81" s="1">
        <f>AC82+AC83+AC84+AC85</f>
        <v>7.813330488888889</v>
      </c>
      <c r="AD81" s="1">
        <f>AD82+AD83+AD84+AD85</f>
        <v>10.93288695555556</v>
      </c>
      <c r="AE81" s="1">
        <f t="shared" ref="AE81:AN81" si="72">AE82+AE83+AE84+AE85</f>
        <v>20.15729247999997</v>
      </c>
      <c r="AF81" s="1">
        <f t="shared" si="72"/>
        <v>0</v>
      </c>
      <c r="AG81" s="1">
        <f t="shared" si="72"/>
        <v>7.77574082318222</v>
      </c>
      <c r="AH81" s="1">
        <f t="shared" si="72"/>
        <v>0</v>
      </c>
      <c r="AI81" s="1">
        <f t="shared" si="72"/>
        <v>7.0225494741560937</v>
      </c>
      <c r="AJ81" s="1">
        <f t="shared" si="72"/>
        <v>0</v>
      </c>
      <c r="AK81" s="1">
        <f t="shared" si="72"/>
        <v>12.2084901751111</v>
      </c>
      <c r="AL81" s="1">
        <f t="shared" si="72"/>
        <v>0</v>
      </c>
      <c r="AM81" s="1">
        <f t="shared" si="72"/>
        <v>54.977403441338275</v>
      </c>
      <c r="AN81" s="1">
        <f t="shared" si="72"/>
        <v>58.096959908004941</v>
      </c>
      <c r="AO81" s="34" t="s">
        <v>49</v>
      </c>
      <c r="AQ81" s="68">
        <v>1.5506964678435311E-3</v>
      </c>
    </row>
    <row r="82" spans="1:43" ht="45" customHeight="1" x14ac:dyDescent="0.25">
      <c r="A82" s="110" t="s">
        <v>182</v>
      </c>
      <c r="B82" s="55" t="s">
        <v>208</v>
      </c>
      <c r="C82" s="111" t="s">
        <v>183</v>
      </c>
      <c r="D82" s="57" t="s">
        <v>184</v>
      </c>
      <c r="E82" s="112">
        <v>2023</v>
      </c>
      <c r="F82" s="112">
        <v>2027</v>
      </c>
      <c r="G82" s="112">
        <v>2027</v>
      </c>
      <c r="H82" s="113">
        <v>0</v>
      </c>
      <c r="I82" s="57">
        <v>0</v>
      </c>
      <c r="J82" s="58">
        <v>0</v>
      </c>
      <c r="K82" s="58">
        <v>43.249508038186633</v>
      </c>
      <c r="L82" s="58">
        <v>0</v>
      </c>
      <c r="M82" s="58">
        <v>0</v>
      </c>
      <c r="N82" s="58">
        <f>K82</f>
        <v>43.249508038186633</v>
      </c>
      <c r="O82" s="58">
        <v>0</v>
      </c>
      <c r="P82" s="58">
        <v>42.896419438186633</v>
      </c>
      <c r="Q82" s="114">
        <v>0</v>
      </c>
      <c r="R82" s="114">
        <v>0</v>
      </c>
      <c r="S82" s="114">
        <f>P82</f>
        <v>42.896419438186633</v>
      </c>
      <c r="T82" s="114">
        <v>0</v>
      </c>
      <c r="U82" s="58">
        <v>0</v>
      </c>
      <c r="V82" s="58">
        <v>43.249508038186633</v>
      </c>
      <c r="W82" s="58">
        <v>0</v>
      </c>
      <c r="X82" s="58">
        <v>43.249508038186633</v>
      </c>
      <c r="Y82" s="20">
        <f t="shared" si="66"/>
        <v>0</v>
      </c>
      <c r="Z82" s="20">
        <f t="shared" si="67"/>
        <v>42.896419438186633</v>
      </c>
      <c r="AA82" s="58">
        <v>0</v>
      </c>
      <c r="AB82" s="58">
        <v>0</v>
      </c>
      <c r="AC82" s="113">
        <v>4.34367555555556</v>
      </c>
      <c r="AD82" s="58">
        <v>3.9905869555555595</v>
      </c>
      <c r="AE82" s="113">
        <v>15.6237886133333</v>
      </c>
      <c r="AF82" s="58">
        <v>0</v>
      </c>
      <c r="AG82" s="113">
        <v>5.8629473991111096</v>
      </c>
      <c r="AH82" s="58">
        <v>0</v>
      </c>
      <c r="AI82" s="113">
        <v>6.0974652950755601</v>
      </c>
      <c r="AJ82" s="58">
        <v>0</v>
      </c>
      <c r="AK82" s="113">
        <v>11.321631175111101</v>
      </c>
      <c r="AL82" s="58">
        <v>0</v>
      </c>
      <c r="AM82" s="58">
        <f t="shared" si="69"/>
        <v>43.249508038186633</v>
      </c>
      <c r="AN82" s="58">
        <f t="shared" si="70"/>
        <v>42.896419438186633</v>
      </c>
      <c r="AO82" s="33" t="s">
        <v>49</v>
      </c>
      <c r="AQ82" s="68">
        <v>1.144973159967613E-3</v>
      </c>
    </row>
    <row r="83" spans="1:43" ht="52.5" customHeight="1" x14ac:dyDescent="0.25">
      <c r="A83" s="110" t="s">
        <v>185</v>
      </c>
      <c r="B83" s="55" t="s">
        <v>186</v>
      </c>
      <c r="C83" s="111" t="s">
        <v>187</v>
      </c>
      <c r="D83" s="55" t="s">
        <v>184</v>
      </c>
      <c r="E83" s="112">
        <v>2023</v>
      </c>
      <c r="F83" s="112">
        <v>2023</v>
      </c>
      <c r="G83" s="112">
        <v>2023</v>
      </c>
      <c r="H83" s="58">
        <v>0</v>
      </c>
      <c r="I83" s="57">
        <v>0</v>
      </c>
      <c r="J83" s="58">
        <v>0</v>
      </c>
      <c r="K83" s="58">
        <v>1.2580750000000001</v>
      </c>
      <c r="L83" s="58">
        <v>0</v>
      </c>
      <c r="M83" s="58">
        <f>K83</f>
        <v>1.2580750000000001</v>
      </c>
      <c r="N83" s="58">
        <v>0</v>
      </c>
      <c r="O83" s="58">
        <v>0</v>
      </c>
      <c r="P83" s="58">
        <v>1.77796666666667</v>
      </c>
      <c r="Q83" s="114">
        <v>0</v>
      </c>
      <c r="R83" s="114">
        <v>0</v>
      </c>
      <c r="S83" s="114">
        <f t="shared" ref="S83:S84" si="73">P83</f>
        <v>1.77796666666667</v>
      </c>
      <c r="T83" s="114">
        <v>0</v>
      </c>
      <c r="U83" s="58">
        <v>0</v>
      </c>
      <c r="V83" s="58">
        <v>1.2580750000000001</v>
      </c>
      <c r="W83" s="58">
        <v>0</v>
      </c>
      <c r="X83" s="58">
        <v>1.2580750000000001</v>
      </c>
      <c r="Y83" s="20">
        <f t="shared" si="66"/>
        <v>0</v>
      </c>
      <c r="Z83" s="20">
        <f t="shared" si="67"/>
        <v>1.77796666666667</v>
      </c>
      <c r="AA83" s="58">
        <v>0</v>
      </c>
      <c r="AB83" s="58">
        <v>0</v>
      </c>
      <c r="AC83" s="58">
        <v>1.2580750000000001</v>
      </c>
      <c r="AD83" s="58">
        <v>1.77796666666667</v>
      </c>
      <c r="AE83" s="58">
        <v>0</v>
      </c>
      <c r="AF83" s="58">
        <v>0</v>
      </c>
      <c r="AG83" s="58">
        <v>0</v>
      </c>
      <c r="AH83" s="58">
        <v>0</v>
      </c>
      <c r="AI83" s="58">
        <v>0</v>
      </c>
      <c r="AJ83" s="58">
        <v>0</v>
      </c>
      <c r="AK83" s="58">
        <v>0</v>
      </c>
      <c r="AL83" s="58">
        <v>0</v>
      </c>
      <c r="AM83" s="58">
        <f t="shared" si="69"/>
        <v>1.2580750000000001</v>
      </c>
      <c r="AN83" s="58">
        <f t="shared" si="70"/>
        <v>1.77796666666667</v>
      </c>
      <c r="AO83" s="33" t="s">
        <v>49</v>
      </c>
      <c r="AQ83" s="68">
        <v>4.7456737399350594E-5</v>
      </c>
    </row>
    <row r="84" spans="1:43" ht="45" customHeight="1" x14ac:dyDescent="0.25">
      <c r="A84" s="110" t="s">
        <v>188</v>
      </c>
      <c r="B84" s="55" t="s">
        <v>189</v>
      </c>
      <c r="C84" s="111" t="s">
        <v>190</v>
      </c>
      <c r="D84" s="55" t="s">
        <v>184</v>
      </c>
      <c r="E84" s="112">
        <v>2023</v>
      </c>
      <c r="F84" s="112">
        <v>2027</v>
      </c>
      <c r="G84" s="112">
        <v>2027</v>
      </c>
      <c r="H84" s="113">
        <v>0</v>
      </c>
      <c r="I84" s="57">
        <v>0</v>
      </c>
      <c r="J84" s="58">
        <v>0</v>
      </c>
      <c r="K84" s="58">
        <v>10.469703662904603</v>
      </c>
      <c r="L84" s="58">
        <v>0</v>
      </c>
      <c r="M84" s="58">
        <v>0</v>
      </c>
      <c r="N84" s="58">
        <f>K84</f>
        <v>10.469703662904603</v>
      </c>
      <c r="O84" s="58">
        <v>0</v>
      </c>
      <c r="P84" s="58">
        <v>10.439240469818312</v>
      </c>
      <c r="Q84" s="114">
        <v>0</v>
      </c>
      <c r="R84" s="114">
        <v>0</v>
      </c>
      <c r="S84" s="114">
        <f t="shared" si="73"/>
        <v>10.439240469818312</v>
      </c>
      <c r="T84" s="114">
        <v>0</v>
      </c>
      <c r="U84" s="58">
        <v>0</v>
      </c>
      <c r="V84" s="58">
        <v>10.469703662904603</v>
      </c>
      <c r="W84" s="58">
        <v>0</v>
      </c>
      <c r="X84" s="58">
        <v>10.469703662904603</v>
      </c>
      <c r="Y84" s="20">
        <f t="shared" si="66"/>
        <v>0</v>
      </c>
      <c r="Z84" s="20">
        <f t="shared" si="67"/>
        <v>10.439240469818312</v>
      </c>
      <c r="AA84" s="58">
        <v>0</v>
      </c>
      <c r="AB84" s="58">
        <v>0</v>
      </c>
      <c r="AC84" s="113">
        <v>2.2115799333333297</v>
      </c>
      <c r="AD84" s="58">
        <v>2.181</v>
      </c>
      <c r="AE84" s="113">
        <v>4.5335038666666696</v>
      </c>
      <c r="AF84" s="58">
        <v>0</v>
      </c>
      <c r="AG84" s="113">
        <v>1.91279342407111</v>
      </c>
      <c r="AH84" s="58">
        <v>0</v>
      </c>
      <c r="AI84" s="115">
        <v>0.92508417908053397</v>
      </c>
      <c r="AJ84" s="58">
        <v>0</v>
      </c>
      <c r="AK84" s="113">
        <v>0.88685899999999995</v>
      </c>
      <c r="AL84" s="58">
        <v>0</v>
      </c>
      <c r="AM84" s="58">
        <f t="shared" si="69"/>
        <v>10.469820403151642</v>
      </c>
      <c r="AN84" s="58">
        <f t="shared" si="70"/>
        <v>10.439240469818312</v>
      </c>
      <c r="AO84" s="33" t="s">
        <v>49</v>
      </c>
      <c r="AQ84" s="68">
        <v>2.7863669370268977E-4</v>
      </c>
    </row>
    <row r="85" spans="1:43" ht="31.5" x14ac:dyDescent="0.25">
      <c r="A85" s="110" t="s">
        <v>209</v>
      </c>
      <c r="B85" s="55" t="s">
        <v>220</v>
      </c>
      <c r="C85" s="111" t="s">
        <v>210</v>
      </c>
      <c r="D85" s="55" t="s">
        <v>105</v>
      </c>
      <c r="E85" s="112">
        <v>2023</v>
      </c>
      <c r="F85" s="112">
        <v>2023</v>
      </c>
      <c r="G85" s="112">
        <v>2023</v>
      </c>
      <c r="H85" s="113">
        <v>0</v>
      </c>
      <c r="I85" s="57">
        <v>0</v>
      </c>
      <c r="J85" s="58">
        <v>0</v>
      </c>
      <c r="K85" s="58">
        <v>0</v>
      </c>
      <c r="L85" s="58">
        <v>0</v>
      </c>
      <c r="M85" s="58">
        <v>0</v>
      </c>
      <c r="N85" s="58">
        <v>0</v>
      </c>
      <c r="O85" s="58">
        <v>0</v>
      </c>
      <c r="P85" s="58">
        <v>2.9833333333333298</v>
      </c>
      <c r="Q85" s="114">
        <f>P85</f>
        <v>2.9833333333333298</v>
      </c>
      <c r="R85" s="114">
        <v>0</v>
      </c>
      <c r="S85" s="114">
        <v>0</v>
      </c>
      <c r="T85" s="114">
        <v>0</v>
      </c>
      <c r="U85" s="58">
        <v>0</v>
      </c>
      <c r="V85" s="58">
        <v>0</v>
      </c>
      <c r="W85" s="58">
        <v>0</v>
      </c>
      <c r="X85" s="58">
        <v>0</v>
      </c>
      <c r="Y85" s="20">
        <f t="shared" si="66"/>
        <v>0</v>
      </c>
      <c r="Z85" s="20">
        <f t="shared" si="67"/>
        <v>2.9833333333333298</v>
      </c>
      <c r="AA85" s="58">
        <v>0</v>
      </c>
      <c r="AB85" s="58">
        <v>0</v>
      </c>
      <c r="AC85" s="113">
        <v>0</v>
      </c>
      <c r="AD85" s="58">
        <v>2.9833333333333298</v>
      </c>
      <c r="AE85" s="113">
        <v>0</v>
      </c>
      <c r="AF85" s="58">
        <v>0</v>
      </c>
      <c r="AG85" s="113">
        <v>0</v>
      </c>
      <c r="AH85" s="58">
        <v>0</v>
      </c>
      <c r="AI85" s="115">
        <v>0</v>
      </c>
      <c r="AJ85" s="58">
        <v>0</v>
      </c>
      <c r="AK85" s="113">
        <v>0</v>
      </c>
      <c r="AL85" s="58">
        <v>0</v>
      </c>
      <c r="AM85" s="58">
        <f t="shared" si="69"/>
        <v>0</v>
      </c>
      <c r="AN85" s="58">
        <f t="shared" si="70"/>
        <v>2.9833333333333298</v>
      </c>
      <c r="AO85" s="33" t="s">
        <v>49</v>
      </c>
      <c r="AQ85" s="68">
        <v>7.962987677387775E-5</v>
      </c>
    </row>
  </sheetData>
  <mergeCells count="29">
    <mergeCell ref="A4:AO4"/>
    <mergeCell ref="A5:AO5"/>
    <mergeCell ref="A6:AO6"/>
    <mergeCell ref="A7:AN7"/>
    <mergeCell ref="A8:A10"/>
    <mergeCell ref="B8:B10"/>
    <mergeCell ref="C8:C10"/>
    <mergeCell ref="D8:D10"/>
    <mergeCell ref="E8:E10"/>
    <mergeCell ref="F8:G9"/>
    <mergeCell ref="H8:I9"/>
    <mergeCell ref="J8:J10"/>
    <mergeCell ref="K8:T8"/>
    <mergeCell ref="U8:Z8"/>
    <mergeCell ref="AA8:AB9"/>
    <mergeCell ref="AO8:AO10"/>
    <mergeCell ref="K9:O9"/>
    <mergeCell ref="P9:T9"/>
    <mergeCell ref="U9:V9"/>
    <mergeCell ref="W9:X9"/>
    <mergeCell ref="Y9:Z9"/>
    <mergeCell ref="AC9:AD9"/>
    <mergeCell ref="AE9:AF9"/>
    <mergeCell ref="AG9:AH9"/>
    <mergeCell ref="AI9:AJ9"/>
    <mergeCell ref="AC8:AN8"/>
    <mergeCell ref="AK9:AL9"/>
    <mergeCell ref="AM9:AM10"/>
    <mergeCell ref="AN9:AN10"/>
  </mergeCells>
  <pageMargins left="0.47244094488188981" right="0.39370078740157483" top="0.59055118110236227" bottom="0.39370078740157483" header="0.31496062992125984" footer="0.31496062992125984"/>
  <pageSetup paperSize="9" scale="24" firstPageNumber="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G0628_1127024000399_3_0_69_0</vt:lpstr>
      <vt:lpstr>G0628_1127024000399_3_0_69_0!Область_печати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cp:lastPrinted>2022-11-28T06:00:30Z</cp:lastPrinted>
  <dcterms:created xsi:type="dcterms:W3CDTF">2022-10-27T05:31:58Z</dcterms:created>
  <dcterms:modified xsi:type="dcterms:W3CDTF">2023-02-25T04:43:38Z</dcterms:modified>
</cp:coreProperties>
</file>