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3395" windowHeight="108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G5" i="1" s="1"/>
  <c r="I5" i="1" s="1"/>
  <c r="D31" i="1" s="1"/>
  <c r="E31" i="1" s="1"/>
  <c r="F16" i="1" l="1"/>
  <c r="G16" i="1" s="1"/>
  <c r="I16" i="1" s="1"/>
  <c r="D32" i="1" s="1"/>
  <c r="E32" i="1" s="1"/>
  <c r="L16" i="1" l="1"/>
  <c r="K16" i="1" l="1"/>
  <c r="N16" i="1" s="1"/>
  <c r="O16" i="1"/>
  <c r="E14" i="1"/>
  <c r="F14" i="1" s="1"/>
  <c r="F6" i="1"/>
  <c r="F7" i="1"/>
  <c r="F8" i="1"/>
  <c r="F9" i="1"/>
  <c r="F10" i="1"/>
  <c r="F11" i="1"/>
  <c r="F12" i="1"/>
  <c r="F13" i="1"/>
  <c r="F15" i="1"/>
  <c r="L5" i="1"/>
  <c r="L7" i="1" l="1"/>
  <c r="K7" i="1" s="1"/>
  <c r="N7" i="1" s="1"/>
  <c r="G7" i="1"/>
  <c r="I7" i="1" s="1"/>
  <c r="D28" i="1" s="1"/>
  <c r="E28" i="1" s="1"/>
  <c r="L10" i="1"/>
  <c r="O10" i="1" s="1"/>
  <c r="G10" i="1"/>
  <c r="I10" i="1" s="1"/>
  <c r="D26" i="1" s="1"/>
  <c r="E26" i="1" s="1"/>
  <c r="L13" i="1"/>
  <c r="O13" i="1" s="1"/>
  <c r="G13" i="1"/>
  <c r="I13" i="1" s="1"/>
  <c r="D25" i="1" s="1"/>
  <c r="E25" i="1" s="1"/>
  <c r="L9" i="1"/>
  <c r="K9" i="1" s="1"/>
  <c r="N9" i="1" s="1"/>
  <c r="G9" i="1"/>
  <c r="I9" i="1" s="1"/>
  <c r="L14" i="1"/>
  <c r="O14" i="1" s="1"/>
  <c r="G14" i="1"/>
  <c r="I14" i="1" s="1"/>
  <c r="D22" i="1" s="1"/>
  <c r="E22" i="1" s="1"/>
  <c r="L11" i="1"/>
  <c r="K11" i="1" s="1"/>
  <c r="N11" i="1" s="1"/>
  <c r="G11" i="1"/>
  <c r="I11" i="1" s="1"/>
  <c r="D30" i="1" s="1"/>
  <c r="E30" i="1" s="1"/>
  <c r="L15" i="1"/>
  <c r="K15" i="1" s="1"/>
  <c r="N15" i="1" s="1"/>
  <c r="G15" i="1"/>
  <c r="I15" i="1" s="1"/>
  <c r="L12" i="1"/>
  <c r="K12" i="1" s="1"/>
  <c r="N12" i="1" s="1"/>
  <c r="G12" i="1"/>
  <c r="I12" i="1" s="1"/>
  <c r="D29" i="1" s="1"/>
  <c r="E29" i="1" s="1"/>
  <c r="L8" i="1"/>
  <c r="K8" i="1" s="1"/>
  <c r="N8" i="1" s="1"/>
  <c r="G8" i="1"/>
  <c r="I8" i="1" s="1"/>
  <c r="L6" i="1"/>
  <c r="K6" i="1" s="1"/>
  <c r="N6" i="1" s="1"/>
  <c r="G6" i="1"/>
  <c r="I6" i="1" s="1"/>
  <c r="D27" i="1" s="1"/>
  <c r="E27" i="1" s="1"/>
  <c r="F17" i="1"/>
  <c r="O12" i="1"/>
  <c r="K5" i="1"/>
  <c r="N5" i="1" s="1"/>
  <c r="O5" i="1"/>
  <c r="O15" i="1"/>
  <c r="K10" i="1"/>
  <c r="N10" i="1" s="1"/>
  <c r="K14" i="1"/>
  <c r="N14" i="1" s="1"/>
  <c r="O9" i="1" l="1"/>
  <c r="K13" i="1"/>
  <c r="N13" i="1" s="1"/>
  <c r="O7" i="1"/>
  <c r="O8" i="1"/>
  <c r="I17" i="1"/>
  <c r="D23" i="1"/>
  <c r="E23" i="1" s="1"/>
  <c r="D24" i="1"/>
  <c r="E24" i="1" s="1"/>
  <c r="O6" i="1"/>
  <c r="O17" i="1" s="1"/>
  <c r="O11" i="1"/>
  <c r="Q11" i="1" s="1"/>
  <c r="Q12" i="1"/>
  <c r="Q5" i="1"/>
  <c r="E33" i="1" l="1"/>
</calcChain>
</file>

<file path=xl/sharedStrings.xml><?xml version="1.0" encoding="utf-8"?>
<sst xmlns="http://schemas.openxmlformats.org/spreadsheetml/2006/main" count="38" uniqueCount="36">
  <si>
    <t>Коммутатор</t>
  </si>
  <si>
    <t>Маршрутизатор</t>
  </si>
  <si>
    <t>Монитор 24</t>
  </si>
  <si>
    <t>Монитор 27</t>
  </si>
  <si>
    <t>Моноблок</t>
  </si>
  <si>
    <t>МФУ Canon imageRUNNER 2425i</t>
  </si>
  <si>
    <t>МФУ HP LaserJet Pro M428fdn</t>
  </si>
  <si>
    <t>Ноутбук</t>
  </si>
  <si>
    <t>Сервер</t>
  </si>
  <si>
    <t>Системный блок</t>
  </si>
  <si>
    <t>HP Color LJet Pro M479fdn</t>
  </si>
  <si>
    <t>ИТОГО:</t>
  </si>
  <si>
    <t>Сервер (1 шт.)</t>
  </si>
  <si>
    <t>Системный блок + Монитор 24,5" (10 шт.)</t>
  </si>
  <si>
    <t>Системный блок + Монитор 27" (10 шт.)</t>
  </si>
  <si>
    <t>Ноутбук (2 шт.)</t>
  </si>
  <si>
    <t>Моноблок (2 шт.)</t>
  </si>
  <si>
    <t>Коммутатор (3 шт.)</t>
  </si>
  <si>
    <t>Маршрутизатор (1 шт.)</t>
  </si>
  <si>
    <t>МФУ HP LaserJet Pro M428fdn (7 шт.)</t>
  </si>
  <si>
    <t>МФУ Canon imageRUNNER 2425i (2 шт.)</t>
  </si>
  <si>
    <t>МФУ HP Color LaserJet Pro M479fdn (2 шт.)</t>
  </si>
  <si>
    <t>Сканер Epson DS-1660W</t>
  </si>
  <si>
    <t>Наименование продукции</t>
  </si>
  <si>
    <t>КП 1 (Магазин компьютерной и цифровой техники e2e4)</t>
  </si>
  <si>
    <t>КП 2 (Магазин компьютерной и цифровой техники e2e4)</t>
  </si>
  <si>
    <t>КП 3(Магазин компьютерной и цифровой техники e2e4)</t>
  </si>
  <si>
    <t xml:space="preserve">Средняя цена за единицу 2022 г.,
тыс. руб. без НДС </t>
  </si>
  <si>
    <t xml:space="preserve">Средняя цена за единицу 2021 г.,
тыс. руб. без НДС </t>
  </si>
  <si>
    <t xml:space="preserve">Средняя цена за единицу 2022 г.,
млн. руб. без НДС </t>
  </si>
  <si>
    <t>Итого:</t>
  </si>
  <si>
    <t xml:space="preserve">Количество, шт. </t>
  </si>
  <si>
    <t>Цена за единицу,
руб. c НДС</t>
  </si>
  <si>
    <t xml:space="preserve">Средняя цена за единицу 2021 г.,
тыс. руб. с НДС </t>
  </si>
  <si>
    <t xml:space="preserve">Стоимость.,
млн. руб. без НДС </t>
  </si>
  <si>
    <t>Темп роста индекса потребительских цен (ИПЦ) 2020 год – 1,04 (в соответствии с прогнозом социально-экономического развития РФ до 2036 года от 28.11.2018)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</si>
</sst>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#,##0.000\ _₽"/>
    <numFmt numFmtId="166" formatCode="0.000"/>
    <numFmt numFmtId="167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/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Border="1"/>
    <xf numFmtId="164" fontId="2" fillId="0" borderId="0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3"/>
  <sheetViews>
    <sheetView tabSelected="1" zoomScale="90" zoomScaleNormal="90" workbookViewId="0">
      <selection activeCell="F25" sqref="F25"/>
    </sheetView>
  </sheetViews>
  <sheetFormatPr defaultRowHeight="15" x14ac:dyDescent="0.25"/>
  <cols>
    <col min="1" max="1" width="9.140625" style="1"/>
    <col min="2" max="2" width="42.85546875" style="8" customWidth="1"/>
    <col min="3" max="5" width="23.140625" style="2" customWidth="1"/>
    <col min="6" max="7" width="24.28515625" style="2" customWidth="1"/>
    <col min="8" max="8" width="25.5703125" style="15" customWidth="1"/>
    <col min="9" max="10" width="14.5703125" style="10" customWidth="1"/>
    <col min="11" max="11" width="18.140625" style="13" hidden="1" customWidth="1"/>
    <col min="12" max="12" width="7.28515625" style="13" hidden="1" customWidth="1"/>
    <col min="13" max="13" width="6.28515625" style="1" hidden="1" customWidth="1"/>
    <col min="14" max="14" width="12.85546875" style="11" hidden="1" customWidth="1"/>
    <col min="15" max="15" width="0" style="11" hidden="1" customWidth="1"/>
    <col min="16" max="16" width="5.140625" style="15" hidden="1" customWidth="1"/>
    <col min="17" max="17" width="8.7109375" style="1" hidden="1" customWidth="1"/>
    <col min="18" max="16384" width="9.140625" style="1"/>
  </cols>
  <sheetData>
    <row r="3" spans="1:17" ht="49.5" customHeight="1" x14ac:dyDescent="0.25">
      <c r="A3" s="19"/>
      <c r="B3" s="6"/>
      <c r="C3" s="20" t="s">
        <v>24</v>
      </c>
      <c r="D3" s="20" t="s">
        <v>25</v>
      </c>
      <c r="E3" s="20" t="s">
        <v>26</v>
      </c>
      <c r="F3" s="32" t="s">
        <v>33</v>
      </c>
      <c r="G3" s="32" t="s">
        <v>28</v>
      </c>
      <c r="H3" s="38" t="s">
        <v>35</v>
      </c>
      <c r="I3" s="32" t="s">
        <v>27</v>
      </c>
      <c r="J3" s="25"/>
    </row>
    <row r="4" spans="1:17" ht="45.75" customHeight="1" x14ac:dyDescent="0.25">
      <c r="A4" s="19"/>
      <c r="B4" s="23" t="s">
        <v>23</v>
      </c>
      <c r="C4" s="32" t="s">
        <v>32</v>
      </c>
      <c r="D4" s="37"/>
      <c r="E4" s="37"/>
      <c r="F4" s="33"/>
      <c r="G4" s="33"/>
      <c r="H4" s="39"/>
      <c r="I4" s="33"/>
      <c r="J4" s="26"/>
    </row>
    <row r="5" spans="1:17" x14ac:dyDescent="0.25">
      <c r="A5" s="22">
        <v>1</v>
      </c>
      <c r="B5" s="6" t="s">
        <v>10</v>
      </c>
      <c r="C5" s="3">
        <v>55700</v>
      </c>
      <c r="D5" s="3">
        <v>54000</v>
      </c>
      <c r="E5" s="3">
        <v>57200</v>
      </c>
      <c r="F5" s="9">
        <f>(C5+D5+E5)/3</f>
        <v>55633.333333333336</v>
      </c>
      <c r="G5" s="9">
        <f>F5/1.2</f>
        <v>46361.111111111117</v>
      </c>
      <c r="H5" s="22">
        <v>1.04</v>
      </c>
      <c r="I5" s="24">
        <f>G5*H5</f>
        <v>48215.555555555562</v>
      </c>
      <c r="J5" s="27"/>
      <c r="K5" s="13">
        <f>L5/1.2</f>
        <v>46.361111111111114</v>
      </c>
      <c r="L5" s="13">
        <f t="shared" ref="L5:L16" si="0">F5/1000</f>
        <v>55.633333333333333</v>
      </c>
      <c r="M5" s="1">
        <v>1.0429999999999999</v>
      </c>
      <c r="N5" s="11">
        <f>K5*M5</f>
        <v>48.354638888888886</v>
      </c>
      <c r="O5" s="11">
        <f>L5*M5</f>
        <v>58.025566666666663</v>
      </c>
      <c r="P5" s="15">
        <v>2</v>
      </c>
      <c r="Q5" s="1">
        <f>O5*P5</f>
        <v>116.05113333333333</v>
      </c>
    </row>
    <row r="6" spans="1:17" x14ac:dyDescent="0.25">
      <c r="A6" s="22">
        <v>2</v>
      </c>
      <c r="B6" s="6" t="s">
        <v>0</v>
      </c>
      <c r="C6" s="3">
        <v>39100</v>
      </c>
      <c r="D6" s="3">
        <v>38990</v>
      </c>
      <c r="E6" s="3">
        <v>38990</v>
      </c>
      <c r="F6" s="9">
        <f t="shared" ref="F6:F16" si="1">(C6+D6+E6)/3</f>
        <v>39026.666666666664</v>
      </c>
      <c r="G6" s="9">
        <f t="shared" ref="G6:G16" si="2">F6/1.2</f>
        <v>32522.222222222223</v>
      </c>
      <c r="H6" s="22">
        <v>1.04</v>
      </c>
      <c r="I6" s="24">
        <f t="shared" ref="I6:I16" si="3">G6*H6</f>
        <v>33823.111111111109</v>
      </c>
      <c r="J6" s="27"/>
      <c r="K6" s="13">
        <f t="shared" ref="K6:K16" si="4">L6/1.2</f>
        <v>32.522222222222219</v>
      </c>
      <c r="L6" s="13">
        <f t="shared" si="0"/>
        <v>39.026666666666664</v>
      </c>
      <c r="M6" s="1">
        <v>1.0429999999999999</v>
      </c>
      <c r="N6" s="11">
        <f t="shared" ref="N6:N15" si="5">K6*M6</f>
        <v>33.920677777777769</v>
      </c>
      <c r="O6" s="11">
        <f t="shared" ref="O6:O15" si="6">L6*M6</f>
        <v>40.704813333333327</v>
      </c>
    </row>
    <row r="7" spans="1:17" x14ac:dyDescent="0.25">
      <c r="A7" s="22">
        <v>3</v>
      </c>
      <c r="B7" s="6" t="s">
        <v>1</v>
      </c>
      <c r="C7" s="3">
        <v>38000</v>
      </c>
      <c r="D7" s="3">
        <v>33436</v>
      </c>
      <c r="E7" s="3">
        <v>43410</v>
      </c>
      <c r="F7" s="9">
        <f t="shared" si="1"/>
        <v>38282</v>
      </c>
      <c r="G7" s="9">
        <f t="shared" si="2"/>
        <v>31901.666666666668</v>
      </c>
      <c r="H7" s="22">
        <v>1.04</v>
      </c>
      <c r="I7" s="24">
        <f t="shared" si="3"/>
        <v>33177.733333333337</v>
      </c>
      <c r="J7" s="27"/>
      <c r="K7" s="13">
        <f t="shared" si="4"/>
        <v>31.901666666666664</v>
      </c>
      <c r="L7" s="13">
        <f t="shared" si="0"/>
        <v>38.281999999999996</v>
      </c>
      <c r="M7" s="1">
        <v>1.0429999999999999</v>
      </c>
      <c r="N7" s="11">
        <f t="shared" si="5"/>
        <v>33.273438333333331</v>
      </c>
      <c r="O7" s="11">
        <f t="shared" si="6"/>
        <v>39.928125999999992</v>
      </c>
    </row>
    <row r="8" spans="1:17" x14ac:dyDescent="0.25">
      <c r="A8" s="22">
        <v>4</v>
      </c>
      <c r="B8" s="6" t="s">
        <v>2</v>
      </c>
      <c r="C8" s="3">
        <v>25500</v>
      </c>
      <c r="D8" s="3">
        <v>22020</v>
      </c>
      <c r="E8" s="3">
        <v>23990</v>
      </c>
      <c r="F8" s="9">
        <f t="shared" si="1"/>
        <v>23836.666666666668</v>
      </c>
      <c r="G8" s="9">
        <f t="shared" si="2"/>
        <v>19863.888888888891</v>
      </c>
      <c r="H8" s="22">
        <v>1.04</v>
      </c>
      <c r="I8" s="24">
        <f t="shared" si="3"/>
        <v>20658.444444444445</v>
      </c>
      <c r="J8" s="27"/>
      <c r="K8" s="13">
        <f t="shared" si="4"/>
        <v>19.863888888888891</v>
      </c>
      <c r="L8" s="13">
        <f t="shared" si="0"/>
        <v>23.83666666666667</v>
      </c>
      <c r="M8" s="1">
        <v>1.0429999999999999</v>
      </c>
      <c r="N8" s="11">
        <f t="shared" si="5"/>
        <v>20.718036111111111</v>
      </c>
      <c r="O8" s="11">
        <f t="shared" si="6"/>
        <v>24.861643333333333</v>
      </c>
    </row>
    <row r="9" spans="1:17" x14ac:dyDescent="0.25">
      <c r="A9" s="22">
        <v>5</v>
      </c>
      <c r="B9" s="6" t="s">
        <v>3</v>
      </c>
      <c r="C9" s="3">
        <v>24100</v>
      </c>
      <c r="D9" s="3">
        <v>22300</v>
      </c>
      <c r="E9" s="3">
        <v>22362</v>
      </c>
      <c r="F9" s="9">
        <f t="shared" si="1"/>
        <v>22920.666666666668</v>
      </c>
      <c r="G9" s="9">
        <f t="shared" si="2"/>
        <v>19100.555555555558</v>
      </c>
      <c r="H9" s="22">
        <v>1.04</v>
      </c>
      <c r="I9" s="24">
        <f t="shared" si="3"/>
        <v>19864.57777777778</v>
      </c>
      <c r="J9" s="27"/>
      <c r="K9" s="13">
        <f t="shared" si="4"/>
        <v>19.100555555555559</v>
      </c>
      <c r="L9" s="13">
        <f t="shared" si="0"/>
        <v>22.920666666666669</v>
      </c>
      <c r="M9" s="1">
        <v>1.0429999999999999</v>
      </c>
      <c r="N9" s="11">
        <f t="shared" si="5"/>
        <v>19.921879444444446</v>
      </c>
      <c r="O9" s="11">
        <f t="shared" si="6"/>
        <v>23.906255333333334</v>
      </c>
    </row>
    <row r="10" spans="1:17" x14ac:dyDescent="0.25">
      <c r="A10" s="22">
        <v>6</v>
      </c>
      <c r="B10" s="6" t="s">
        <v>4</v>
      </c>
      <c r="C10" s="3">
        <v>71500</v>
      </c>
      <c r="D10" s="3">
        <v>75400</v>
      </c>
      <c r="E10" s="3">
        <v>67420</v>
      </c>
      <c r="F10" s="9">
        <f t="shared" si="1"/>
        <v>71440</v>
      </c>
      <c r="G10" s="9">
        <f t="shared" si="2"/>
        <v>59533.333333333336</v>
      </c>
      <c r="H10" s="22">
        <v>1.04</v>
      </c>
      <c r="I10" s="24">
        <f t="shared" si="3"/>
        <v>61914.666666666672</v>
      </c>
      <c r="J10" s="27"/>
      <c r="K10" s="13">
        <f t="shared" si="4"/>
        <v>59.533333333333331</v>
      </c>
      <c r="L10" s="13">
        <f t="shared" si="0"/>
        <v>71.44</v>
      </c>
      <c r="M10" s="1">
        <v>1.0429999999999999</v>
      </c>
      <c r="N10" s="11">
        <f t="shared" si="5"/>
        <v>62.093266666666658</v>
      </c>
      <c r="O10" s="11">
        <f t="shared" si="6"/>
        <v>74.511919999999989</v>
      </c>
    </row>
    <row r="11" spans="1:17" x14ac:dyDescent="0.25">
      <c r="A11" s="22">
        <v>7</v>
      </c>
      <c r="B11" s="6" t="s">
        <v>5</v>
      </c>
      <c r="C11" s="3">
        <v>110300</v>
      </c>
      <c r="D11" s="3">
        <v>98910</v>
      </c>
      <c r="E11" s="3">
        <v>100180</v>
      </c>
      <c r="F11" s="9">
        <f t="shared" si="1"/>
        <v>103130</v>
      </c>
      <c r="G11" s="9">
        <f t="shared" si="2"/>
        <v>85941.666666666672</v>
      </c>
      <c r="H11" s="22">
        <v>1.04</v>
      </c>
      <c r="I11" s="24">
        <f t="shared" si="3"/>
        <v>89379.333333333343</v>
      </c>
      <c r="J11" s="27"/>
      <c r="K11" s="13">
        <f t="shared" si="4"/>
        <v>85.941666666666663</v>
      </c>
      <c r="L11" s="13">
        <f t="shared" si="0"/>
        <v>103.13</v>
      </c>
      <c r="M11" s="1">
        <v>1.0429999999999999</v>
      </c>
      <c r="N11" s="11">
        <f t="shared" si="5"/>
        <v>89.637158333333318</v>
      </c>
      <c r="O11" s="11">
        <f t="shared" si="6"/>
        <v>107.56458999999998</v>
      </c>
      <c r="P11" s="15">
        <v>2</v>
      </c>
      <c r="Q11" s="1">
        <f>O11*P11</f>
        <v>215.12917999999996</v>
      </c>
    </row>
    <row r="12" spans="1:17" x14ac:dyDescent="0.25">
      <c r="A12" s="22">
        <v>8</v>
      </c>
      <c r="B12" s="6" t="s">
        <v>6</v>
      </c>
      <c r="C12" s="3">
        <v>46900</v>
      </c>
      <c r="D12" s="3">
        <v>48930</v>
      </c>
      <c r="E12" s="3">
        <v>47400</v>
      </c>
      <c r="F12" s="9">
        <f t="shared" si="1"/>
        <v>47743.333333333336</v>
      </c>
      <c r="G12" s="9">
        <f t="shared" si="2"/>
        <v>39786.111111111117</v>
      </c>
      <c r="H12" s="22">
        <v>1.04</v>
      </c>
      <c r="I12" s="24">
        <f t="shared" si="3"/>
        <v>41377.555555555562</v>
      </c>
      <c r="J12" s="27"/>
      <c r="K12" s="13">
        <f t="shared" si="4"/>
        <v>39.786111111111111</v>
      </c>
      <c r="L12" s="13">
        <f t="shared" si="0"/>
        <v>47.743333333333332</v>
      </c>
      <c r="M12" s="1">
        <v>1.0429999999999999</v>
      </c>
      <c r="N12" s="11">
        <f t="shared" si="5"/>
        <v>41.496913888888884</v>
      </c>
      <c r="O12" s="11">
        <f t="shared" si="6"/>
        <v>49.796296666666663</v>
      </c>
      <c r="P12" s="15">
        <v>7</v>
      </c>
      <c r="Q12" s="1">
        <f>O12*P12</f>
        <v>348.57407666666666</v>
      </c>
    </row>
    <row r="13" spans="1:17" x14ac:dyDescent="0.25">
      <c r="A13" s="22">
        <v>9</v>
      </c>
      <c r="B13" s="6" t="s">
        <v>7</v>
      </c>
      <c r="C13" s="3">
        <v>60600</v>
      </c>
      <c r="D13" s="3">
        <v>63190</v>
      </c>
      <c r="E13" s="3">
        <v>58972</v>
      </c>
      <c r="F13" s="9">
        <f t="shared" si="1"/>
        <v>60920.666666666664</v>
      </c>
      <c r="G13" s="9">
        <f t="shared" si="2"/>
        <v>50767.222222222219</v>
      </c>
      <c r="H13" s="22">
        <v>1.04</v>
      </c>
      <c r="I13" s="24">
        <f t="shared" si="3"/>
        <v>52797.911111111112</v>
      </c>
      <c r="J13" s="27"/>
      <c r="K13" s="13">
        <f t="shared" si="4"/>
        <v>50.767222222222223</v>
      </c>
      <c r="L13" s="13">
        <f t="shared" si="0"/>
        <v>60.920666666666662</v>
      </c>
      <c r="M13" s="1">
        <v>1.0429999999999999</v>
      </c>
      <c r="N13" s="11">
        <f t="shared" si="5"/>
        <v>52.950212777777772</v>
      </c>
      <c r="O13" s="11">
        <f t="shared" si="6"/>
        <v>63.540255333333327</v>
      </c>
    </row>
    <row r="14" spans="1:17" x14ac:dyDescent="0.25">
      <c r="A14" s="22">
        <v>10</v>
      </c>
      <c r="B14" s="6" t="s">
        <v>8</v>
      </c>
      <c r="C14" s="3">
        <v>548366</v>
      </c>
      <c r="D14" s="3">
        <v>581257</v>
      </c>
      <c r="E14" s="3">
        <f>588522</f>
        <v>588522</v>
      </c>
      <c r="F14" s="9">
        <f t="shared" si="1"/>
        <v>572715</v>
      </c>
      <c r="G14" s="9">
        <f t="shared" si="2"/>
        <v>477262.5</v>
      </c>
      <c r="H14" s="22">
        <v>1.04</v>
      </c>
      <c r="I14" s="24">
        <f t="shared" si="3"/>
        <v>496353</v>
      </c>
      <c r="J14" s="27"/>
      <c r="K14" s="13">
        <f t="shared" si="4"/>
        <v>477.26250000000005</v>
      </c>
      <c r="L14" s="13">
        <f t="shared" si="0"/>
        <v>572.71500000000003</v>
      </c>
      <c r="M14" s="1">
        <v>1.0429999999999999</v>
      </c>
      <c r="N14" s="11">
        <f t="shared" si="5"/>
        <v>497.78478749999999</v>
      </c>
      <c r="O14" s="11">
        <f t="shared" si="6"/>
        <v>597.34174499999995</v>
      </c>
    </row>
    <row r="15" spans="1:17" x14ac:dyDescent="0.25">
      <c r="A15" s="22">
        <v>11</v>
      </c>
      <c r="B15" s="6" t="s">
        <v>9</v>
      </c>
      <c r="C15" s="3">
        <v>55900</v>
      </c>
      <c r="D15" s="3">
        <v>56812</v>
      </c>
      <c r="E15" s="3">
        <v>57870</v>
      </c>
      <c r="F15" s="9">
        <f t="shared" si="1"/>
        <v>56860.666666666664</v>
      </c>
      <c r="G15" s="9">
        <f t="shared" si="2"/>
        <v>47383.888888888891</v>
      </c>
      <c r="H15" s="22">
        <v>1.04</v>
      </c>
      <c r="I15" s="24">
        <f t="shared" si="3"/>
        <v>49279.244444444448</v>
      </c>
      <c r="J15" s="27"/>
      <c r="K15" s="13">
        <f t="shared" si="4"/>
        <v>47.38388888888889</v>
      </c>
      <c r="L15" s="13">
        <f t="shared" si="0"/>
        <v>56.860666666666667</v>
      </c>
      <c r="M15" s="1">
        <v>1.0429999999999999</v>
      </c>
      <c r="N15" s="11">
        <f t="shared" si="5"/>
        <v>49.421396111111108</v>
      </c>
      <c r="O15" s="11">
        <f t="shared" si="6"/>
        <v>59.305675333333326</v>
      </c>
    </row>
    <row r="16" spans="1:17" x14ac:dyDescent="0.25">
      <c r="A16" s="22">
        <v>12</v>
      </c>
      <c r="B16" s="6" t="s">
        <v>22</v>
      </c>
      <c r="C16" s="3">
        <v>29390</v>
      </c>
      <c r="D16" s="3">
        <v>29490</v>
      </c>
      <c r="E16" s="3">
        <v>29490</v>
      </c>
      <c r="F16" s="9">
        <f t="shared" si="1"/>
        <v>29456.666666666668</v>
      </c>
      <c r="G16" s="9">
        <f t="shared" si="2"/>
        <v>24547.222222222223</v>
      </c>
      <c r="H16" s="22">
        <v>1.04</v>
      </c>
      <c r="I16" s="24">
        <f t="shared" si="3"/>
        <v>25529.111111111113</v>
      </c>
      <c r="J16" s="27"/>
      <c r="K16" s="13">
        <f t="shared" si="4"/>
        <v>24.547222222222224</v>
      </c>
      <c r="L16" s="13">
        <f t="shared" si="0"/>
        <v>29.456666666666667</v>
      </c>
      <c r="M16" s="1">
        <v>1.0429999999999999</v>
      </c>
      <c r="N16" s="11">
        <f t="shared" ref="N16" si="7">K16*M16</f>
        <v>25.602752777777777</v>
      </c>
      <c r="O16" s="11">
        <f t="shared" ref="O16" si="8">L16*M16</f>
        <v>30.72330333333333</v>
      </c>
    </row>
    <row r="17" spans="1:16" s="5" customFormat="1" x14ac:dyDescent="0.25">
      <c r="A17" s="21"/>
      <c r="B17" s="7" t="s">
        <v>11</v>
      </c>
      <c r="C17" s="4"/>
      <c r="D17" s="4"/>
      <c r="E17" s="4"/>
      <c r="F17" s="4">
        <f>SUM(F5:F16)</f>
        <v>1121965.6666666667</v>
      </c>
      <c r="G17" s="4"/>
      <c r="H17" s="22"/>
      <c r="I17" s="4">
        <f>SUM(I5:I15)</f>
        <v>946841.1333333333</v>
      </c>
      <c r="J17" s="28"/>
      <c r="K17" s="14"/>
      <c r="L17" s="14"/>
      <c r="N17" s="12"/>
      <c r="O17" s="12">
        <f>SUM(O5:O16)</f>
        <v>1170.2101903333332</v>
      </c>
      <c r="P17" s="16"/>
    </row>
    <row r="20" spans="1:16" ht="15" customHeight="1" x14ac:dyDescent="0.25">
      <c r="B20" s="36" t="s">
        <v>23</v>
      </c>
      <c r="C20" s="32" t="s">
        <v>31</v>
      </c>
      <c r="D20" s="32" t="s">
        <v>29</v>
      </c>
      <c r="E20" s="32" t="s">
        <v>34</v>
      </c>
      <c r="G20" s="34"/>
      <c r="H20" s="34"/>
    </row>
    <row r="21" spans="1:16" ht="44.25" customHeight="1" x14ac:dyDescent="0.25">
      <c r="B21" s="33"/>
      <c r="C21" s="33"/>
      <c r="D21" s="33"/>
      <c r="E21" s="33"/>
      <c r="G21" s="35"/>
      <c r="H21" s="35"/>
    </row>
    <row r="22" spans="1:16" ht="15.75" x14ac:dyDescent="0.25">
      <c r="B22" s="17" t="s">
        <v>12</v>
      </c>
      <c r="C22" s="3">
        <v>1</v>
      </c>
      <c r="D22" s="31">
        <f>I14/1000000</f>
        <v>0.49635299999999999</v>
      </c>
      <c r="E22" s="29">
        <f>C22*D22</f>
        <v>0.49635299999999999</v>
      </c>
      <c r="G22" s="18"/>
      <c r="H22" s="18"/>
    </row>
    <row r="23" spans="1:16" ht="15.75" x14ac:dyDescent="0.25">
      <c r="B23" s="17" t="s">
        <v>13</v>
      </c>
      <c r="C23" s="3">
        <v>10</v>
      </c>
      <c r="D23" s="31">
        <f>(I15+I8)/1000000</f>
        <v>6.9937688888888891E-2</v>
      </c>
      <c r="E23" s="29">
        <f t="shared" ref="E23:E24" si="9">C23*D23</f>
        <v>0.69937688888888894</v>
      </c>
      <c r="G23" s="18"/>
      <c r="H23" s="18"/>
    </row>
    <row r="24" spans="1:16" ht="15.75" x14ac:dyDescent="0.25">
      <c r="B24" s="17" t="s">
        <v>14</v>
      </c>
      <c r="C24" s="3">
        <v>10</v>
      </c>
      <c r="D24" s="31">
        <f>(I15+I9)/1000000</f>
        <v>6.914382222222222E-2</v>
      </c>
      <c r="E24" s="29">
        <f t="shared" si="9"/>
        <v>0.69143822222222218</v>
      </c>
      <c r="G24" s="18"/>
      <c r="H24" s="18"/>
    </row>
    <row r="25" spans="1:16" ht="15.75" x14ac:dyDescent="0.25">
      <c r="B25" s="17" t="s">
        <v>15</v>
      </c>
      <c r="C25" s="3">
        <v>2</v>
      </c>
      <c r="D25" s="31">
        <f>I13/1000000</f>
        <v>5.2797911111111109E-2</v>
      </c>
      <c r="E25" s="29">
        <f t="shared" ref="E25:E30" si="10">C25*D25</f>
        <v>0.10559582222222222</v>
      </c>
      <c r="G25" s="18"/>
      <c r="H25" s="18"/>
    </row>
    <row r="26" spans="1:16" ht="15.75" x14ac:dyDescent="0.25">
      <c r="B26" s="17" t="s">
        <v>16</v>
      </c>
      <c r="C26" s="3">
        <v>2</v>
      </c>
      <c r="D26" s="31">
        <f>I10/1000000</f>
        <v>6.1914666666666673E-2</v>
      </c>
      <c r="E26" s="29">
        <f t="shared" si="10"/>
        <v>0.12382933333333335</v>
      </c>
      <c r="G26" s="18"/>
      <c r="H26" s="18"/>
    </row>
    <row r="27" spans="1:16" ht="15.75" x14ac:dyDescent="0.25">
      <c r="B27" s="17" t="s">
        <v>17</v>
      </c>
      <c r="C27" s="3">
        <v>3</v>
      </c>
      <c r="D27" s="31">
        <f>I6/1000000</f>
        <v>3.3823111111111109E-2</v>
      </c>
      <c r="E27" s="29">
        <f t="shared" si="10"/>
        <v>0.10146933333333333</v>
      </c>
      <c r="G27" s="18"/>
      <c r="H27" s="18"/>
    </row>
    <row r="28" spans="1:16" ht="15.75" x14ac:dyDescent="0.25">
      <c r="B28" s="17" t="s">
        <v>18</v>
      </c>
      <c r="C28" s="3">
        <v>1</v>
      </c>
      <c r="D28" s="31">
        <f>I7/1000000</f>
        <v>3.3177733333333334E-2</v>
      </c>
      <c r="E28" s="29">
        <f t="shared" si="10"/>
        <v>3.3177733333333334E-2</v>
      </c>
      <c r="G28" s="18"/>
      <c r="H28" s="18"/>
    </row>
    <row r="29" spans="1:16" ht="15.75" x14ac:dyDescent="0.25">
      <c r="B29" s="17" t="s">
        <v>19</v>
      </c>
      <c r="C29" s="3">
        <v>7</v>
      </c>
      <c r="D29" s="31">
        <f>I12/1000000</f>
        <v>4.1377555555555563E-2</v>
      </c>
      <c r="E29" s="29">
        <f t="shared" si="10"/>
        <v>0.28964288888888895</v>
      </c>
      <c r="G29" s="18"/>
      <c r="H29" s="18"/>
    </row>
    <row r="30" spans="1:16" ht="15.75" x14ac:dyDescent="0.25">
      <c r="B30" s="17" t="s">
        <v>20</v>
      </c>
      <c r="C30" s="3">
        <v>2</v>
      </c>
      <c r="D30" s="31">
        <f>I11/1000000</f>
        <v>8.9379333333333338E-2</v>
      </c>
      <c r="E30" s="29">
        <f t="shared" si="10"/>
        <v>0.17875866666666668</v>
      </c>
      <c r="G30" s="18"/>
      <c r="H30" s="18"/>
    </row>
    <row r="31" spans="1:16" ht="15.75" x14ac:dyDescent="0.25">
      <c r="B31" s="17" t="s">
        <v>21</v>
      </c>
      <c r="C31" s="3">
        <v>2</v>
      </c>
      <c r="D31" s="31">
        <f>I5/1000000</f>
        <v>4.821555555555556E-2</v>
      </c>
      <c r="E31" s="29">
        <f t="shared" ref="E31" si="11">C31*D31</f>
        <v>9.643111111111112E-2</v>
      </c>
      <c r="G31" s="18"/>
      <c r="H31" s="18"/>
    </row>
    <row r="32" spans="1:16" x14ac:dyDescent="0.25">
      <c r="B32" s="6" t="s">
        <v>22</v>
      </c>
      <c r="C32" s="3">
        <v>3</v>
      </c>
      <c r="D32" s="31">
        <f>I16/1000000</f>
        <v>2.5529111111111114E-2</v>
      </c>
      <c r="E32" s="29">
        <f>C32*D32</f>
        <v>7.6587333333333341E-2</v>
      </c>
      <c r="G32" s="18"/>
      <c r="H32" s="18"/>
    </row>
    <row r="33" spans="2:8" x14ac:dyDescent="0.25">
      <c r="B33" s="6" t="s">
        <v>30</v>
      </c>
      <c r="C33" s="3"/>
      <c r="D33" s="31"/>
      <c r="E33" s="30">
        <f>SUM(E22:E32)</f>
        <v>2.8926603333333327</v>
      </c>
      <c r="G33" s="18"/>
      <c r="H33" s="18"/>
    </row>
  </sheetData>
  <mergeCells count="11">
    <mergeCell ref="I3:I4"/>
    <mergeCell ref="G20:G21"/>
    <mergeCell ref="H20:H21"/>
    <mergeCell ref="C20:C21"/>
    <mergeCell ref="B20:B21"/>
    <mergeCell ref="G3:G4"/>
    <mergeCell ref="E20:E21"/>
    <mergeCell ref="D20:D21"/>
    <mergeCell ref="C4:E4"/>
    <mergeCell ref="F3:F4"/>
    <mergeCell ref="H3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2021-12-17T07:13:24Z</dcterms:created>
  <dcterms:modified xsi:type="dcterms:W3CDTF">2022-02-24T01:55:03Z</dcterms:modified>
</cp:coreProperties>
</file>