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М_1" sheetId="7" r:id="rId1"/>
  </sheets>
  <calcPr calcId="145621"/>
</workbook>
</file>

<file path=xl/calcChain.xml><?xml version="1.0" encoding="utf-8"?>
<calcChain xmlns="http://schemas.openxmlformats.org/spreadsheetml/2006/main">
  <c r="M16" i="7" l="1"/>
  <c r="O16" i="7" s="1"/>
  <c r="O17" i="7" s="1"/>
  <c r="M15" i="7"/>
  <c r="O15" i="7" s="1"/>
  <c r="M14" i="7"/>
  <c r="O14" i="7" s="1"/>
  <c r="M13" i="7"/>
  <c r="O13" i="7" s="1"/>
  <c r="K12" i="7" l="1"/>
  <c r="M12" i="7" l="1"/>
  <c r="O12" i="7" s="1"/>
  <c r="O18" i="7" s="1"/>
  <c r="P10" i="7"/>
  <c r="Q10" i="7" s="1"/>
  <c r="M7" i="7"/>
  <c r="O7" i="7" s="1"/>
  <c r="O8" i="7" s="1"/>
  <c r="O19" i="7" l="1"/>
  <c r="O20" i="7" s="1"/>
  <c r="O9" i="7"/>
  <c r="O10" i="7" s="1"/>
</calcChain>
</file>

<file path=xl/sharedStrings.xml><?xml version="1.0" encoding="utf-8"?>
<sst xmlns="http://schemas.openxmlformats.org/spreadsheetml/2006/main" count="58" uniqueCount="52">
  <si>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</si>
  <si>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</si>
  <si>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</si>
  <si>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</si>
  <si>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</si>
  <si>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</si>
  <si>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</si>
  <si>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</si>
  <si>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</si>
  <si>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</si>
  <si>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</si>
  <si>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</si>
  <si>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</si>
  <si>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</si>
  <si>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</si>
  <si>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</si>
  <si>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</si>
  <si>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</si>
  <si>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</si>
  <si>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</si>
  <si>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</si>
  <si>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</si>
  <si>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</si>
  <si>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</si>
  <si>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</si>
  <si>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</si>
  <si>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</si>
  <si>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</si>
  <si>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</si>
  <si>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</si>
  <si>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</si>
  <si>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</si>
  <si>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км</t>
  </si>
  <si>
    <t>Индекс-дефлятор 2022г. к 2018г. (1,068х1,062х1,051*1,048=1,249) (Прогноз социально-экономического развития РФ на период до 2036 года от 26.09.20 Министерство экономического развития РФ)</t>
  </si>
  <si>
    <t>М_1</t>
  </si>
  <si>
    <t>ВЛ10кВ №15 (замена ВЛ на КЛ)</t>
  </si>
  <si>
    <t>Ведомость объемов работ на строительство КЛ</t>
  </si>
  <si>
    <t>строительство КЛ-10кВ</t>
  </si>
  <si>
    <t>К1-05-2</t>
  </si>
  <si>
    <t>1,082 км</t>
  </si>
  <si>
    <t>стр.74</t>
  </si>
  <si>
    <t>ИТОГО:</t>
  </si>
  <si>
    <t>строительно-монтажные работы</t>
  </si>
  <si>
    <t>Л1-02-1</t>
  </si>
  <si>
    <t>опоры</t>
  </si>
  <si>
    <t>Л3-02-2</t>
  </si>
  <si>
    <t>провод СИП</t>
  </si>
  <si>
    <t>арматура, крепление, защита от перенапряжения</t>
  </si>
  <si>
    <t>Л11-01</t>
  </si>
  <si>
    <t>1ед.</t>
  </si>
  <si>
    <t>стр.93</t>
  </si>
  <si>
    <t>Л7-04-3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</si>
</sst>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Protection="0">
      <alignment horizontal="right" indent="1"/>
    </xf>
  </cellStyleXfs>
  <cellXfs count="69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zoomScale="80" zoomScaleNormal="80" workbookViewId="0">
      <selection activeCell="U18" sqref="U18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26.85546875" style="30" customWidth="1"/>
    <col min="16" max="16" width="14.7109375" style="2" customWidth="1"/>
    <col min="17" max="17" width="12.28515625" style="2" customWidth="1"/>
    <col min="18" max="16384" width="9.140625" style="4"/>
  </cols>
  <sheetData>
    <row r="1" spans="1:17" ht="88.5" customHeight="1" x14ac:dyDescent="0.3">
      <c r="A1" s="1"/>
      <c r="B1" s="45" t="s">
        <v>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50"/>
      <c r="G3" s="49" t="s">
        <v>7</v>
      </c>
      <c r="H3" s="49" t="s">
        <v>8</v>
      </c>
      <c r="I3" s="49" t="s">
        <v>9</v>
      </c>
      <c r="J3" s="52" t="s">
        <v>10</v>
      </c>
      <c r="K3" s="52" t="s">
        <v>11</v>
      </c>
      <c r="L3" s="52" t="s">
        <v>12</v>
      </c>
      <c r="M3" s="52" t="s">
        <v>13</v>
      </c>
      <c r="N3" s="53" t="s">
        <v>14</v>
      </c>
      <c r="O3" s="52" t="s">
        <v>15</v>
      </c>
      <c r="P3" s="10"/>
      <c r="Q3" s="10"/>
    </row>
    <row r="4" spans="1:17" s="9" customFormat="1" ht="88.5" customHeight="1" x14ac:dyDescent="0.25">
      <c r="A4" s="48"/>
      <c r="B4" s="48"/>
      <c r="C4" s="48"/>
      <c r="D4" s="48"/>
      <c r="E4" s="51"/>
      <c r="F4" s="51"/>
      <c r="G4" s="51"/>
      <c r="H4" s="51"/>
      <c r="I4" s="51"/>
      <c r="J4" s="51"/>
      <c r="K4" s="51"/>
      <c r="L4" s="51"/>
      <c r="M4" s="51"/>
      <c r="N4" s="54"/>
      <c r="O4" s="51"/>
      <c r="P4" s="10"/>
      <c r="Q4" s="10"/>
    </row>
    <row r="5" spans="1:17" s="39" customFormat="1" thickBot="1" x14ac:dyDescent="0.3">
      <c r="A5" s="35" t="s">
        <v>16</v>
      </c>
      <c r="B5" s="35" t="s">
        <v>17</v>
      </c>
      <c r="C5" s="35" t="s">
        <v>18</v>
      </c>
      <c r="D5" s="36">
        <v>4</v>
      </c>
      <c r="E5" s="37">
        <v>5</v>
      </c>
      <c r="F5" s="36">
        <v>6</v>
      </c>
      <c r="G5" s="37">
        <v>5</v>
      </c>
      <c r="H5" s="37">
        <v>6</v>
      </c>
      <c r="I5" s="37">
        <v>7</v>
      </c>
      <c r="J5" s="36">
        <v>8</v>
      </c>
      <c r="K5" s="37">
        <v>9</v>
      </c>
      <c r="L5" s="36">
        <v>10</v>
      </c>
      <c r="M5" s="37">
        <v>11</v>
      </c>
      <c r="N5" s="37">
        <v>12</v>
      </c>
      <c r="O5" s="36">
        <v>13</v>
      </c>
      <c r="P5" s="38"/>
      <c r="Q5" s="38"/>
    </row>
    <row r="6" spans="1:17" s="14" customFormat="1" hidden="1" x14ac:dyDescent="0.25">
      <c r="A6" s="11"/>
      <c r="B6" s="44" t="s">
        <v>19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12"/>
      <c r="P6" s="13"/>
      <c r="Q6" s="13"/>
    </row>
    <row r="7" spans="1:17" s="14" customFormat="1" ht="31.5" hidden="1" x14ac:dyDescent="0.25">
      <c r="A7" s="11" t="s">
        <v>20</v>
      </c>
      <c r="B7" s="31" t="s">
        <v>21</v>
      </c>
      <c r="C7" s="11" t="s">
        <v>22</v>
      </c>
      <c r="D7" s="11" t="s">
        <v>23</v>
      </c>
      <c r="E7" s="56" t="s">
        <v>24</v>
      </c>
      <c r="F7" s="56"/>
      <c r="G7" s="34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13"/>
      <c r="Q7" s="13"/>
    </row>
    <row r="8" spans="1:17" s="14" customFormat="1" hidden="1" x14ac:dyDescent="0.25">
      <c r="A8" s="18"/>
      <c r="B8" s="57" t="s">
        <v>29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17">
        <f>O7*1.191</f>
        <v>3611.4931200000005</v>
      </c>
      <c r="P8" s="13"/>
      <c r="Q8" s="13"/>
    </row>
    <row r="9" spans="1:17" s="14" customFormat="1" hidden="1" x14ac:dyDescent="0.25">
      <c r="A9" s="18"/>
      <c r="B9" s="57" t="s">
        <v>30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17">
        <f>O8*0.2</f>
        <v>722.29862400000013</v>
      </c>
      <c r="P9" s="13"/>
      <c r="Q9" s="13"/>
    </row>
    <row r="10" spans="1:17" ht="16.5" hidden="1" thickBot="1" x14ac:dyDescent="0.3">
      <c r="A10" s="19"/>
      <c r="B10" s="55" t="s">
        <v>31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20">
        <f>O8+O9</f>
        <v>4333.791744000001</v>
      </c>
      <c r="P10" s="21">
        <f>4050901.2</f>
        <v>4050901.2</v>
      </c>
      <c r="Q10" s="21">
        <f>P10/1.2</f>
        <v>3375751.0000000005</v>
      </c>
    </row>
    <row r="11" spans="1:17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</row>
    <row r="12" spans="1:17" s="29" customFormat="1" ht="39.75" customHeight="1" x14ac:dyDescent="0.25">
      <c r="A12" s="42" t="s">
        <v>34</v>
      </c>
      <c r="B12" s="42" t="s">
        <v>35</v>
      </c>
      <c r="C12" s="42" t="s">
        <v>39</v>
      </c>
      <c r="D12" s="67" t="s">
        <v>23</v>
      </c>
      <c r="E12" s="27"/>
      <c r="F12" s="27"/>
      <c r="G12" s="64" t="s">
        <v>36</v>
      </c>
      <c r="H12" s="33" t="s">
        <v>37</v>
      </c>
      <c r="I12" s="33" t="s">
        <v>38</v>
      </c>
      <c r="J12" s="28">
        <v>2106</v>
      </c>
      <c r="K12" s="12">
        <f>0.892</f>
        <v>0.89200000000000002</v>
      </c>
      <c r="L12" s="12" t="s">
        <v>32</v>
      </c>
      <c r="M12" s="28">
        <f>J12*K12</f>
        <v>1878.5520000000001</v>
      </c>
      <c r="N12" s="12">
        <v>1.08</v>
      </c>
      <c r="O12" s="17">
        <f>M12*N12</f>
        <v>2028.8361600000003</v>
      </c>
      <c r="P12" s="3" t="s">
        <v>40</v>
      </c>
    </row>
    <row r="13" spans="1:17" s="29" customFormat="1" ht="39.75" customHeight="1" x14ac:dyDescent="0.25">
      <c r="A13" s="43"/>
      <c r="B13" s="43"/>
      <c r="C13" s="43"/>
      <c r="D13" s="68"/>
      <c r="E13" s="27"/>
      <c r="F13" s="27"/>
      <c r="G13" s="65"/>
      <c r="H13" s="41" t="s">
        <v>42</v>
      </c>
      <c r="I13" s="40" t="s">
        <v>43</v>
      </c>
      <c r="J13" s="28">
        <v>767</v>
      </c>
      <c r="K13" s="28">
        <v>0.19</v>
      </c>
      <c r="L13" s="12" t="s">
        <v>32</v>
      </c>
      <c r="M13" s="28">
        <f t="shared" ref="M13:M16" si="1">J13*K13</f>
        <v>145.72999999999999</v>
      </c>
      <c r="N13" s="12">
        <v>1.44</v>
      </c>
      <c r="O13" s="17">
        <f t="shared" ref="O13:O16" si="2">M13*N13</f>
        <v>209.85119999999998</v>
      </c>
      <c r="P13" s="3"/>
    </row>
    <row r="14" spans="1:17" s="29" customFormat="1" ht="39.75" customHeight="1" x14ac:dyDescent="0.25">
      <c r="A14" s="43"/>
      <c r="B14" s="43"/>
      <c r="C14" s="43"/>
      <c r="D14" s="68"/>
      <c r="E14" s="27"/>
      <c r="F14" s="27"/>
      <c r="G14" s="65"/>
      <c r="H14" s="41" t="s">
        <v>44</v>
      </c>
      <c r="I14" s="40" t="s">
        <v>45</v>
      </c>
      <c r="J14" s="28">
        <v>699</v>
      </c>
      <c r="K14" s="28">
        <v>0.19</v>
      </c>
      <c r="L14" s="12" t="s">
        <v>32</v>
      </c>
      <c r="M14" s="28">
        <f t="shared" si="1"/>
        <v>132.81</v>
      </c>
      <c r="N14" s="12">
        <v>1.04</v>
      </c>
      <c r="O14" s="17">
        <f t="shared" si="2"/>
        <v>138.1224</v>
      </c>
      <c r="P14" s="3"/>
    </row>
    <row r="15" spans="1:17" s="29" customFormat="1" ht="39.75" customHeight="1" x14ac:dyDescent="0.25">
      <c r="A15" s="43"/>
      <c r="B15" s="43"/>
      <c r="C15" s="43"/>
      <c r="D15" s="68"/>
      <c r="E15" s="27"/>
      <c r="F15" s="27"/>
      <c r="G15" s="65"/>
      <c r="H15" s="41" t="s">
        <v>46</v>
      </c>
      <c r="I15" s="40" t="s">
        <v>51</v>
      </c>
      <c r="J15" s="28">
        <v>413</v>
      </c>
      <c r="K15" s="28">
        <v>0.56999999999999995</v>
      </c>
      <c r="L15" s="12" t="s">
        <v>32</v>
      </c>
      <c r="M15" s="28">
        <f t="shared" si="1"/>
        <v>235.40999999999997</v>
      </c>
      <c r="N15" s="12">
        <v>1.04</v>
      </c>
      <c r="O15" s="17">
        <f t="shared" si="2"/>
        <v>244.82639999999998</v>
      </c>
      <c r="P15" s="3" t="s">
        <v>50</v>
      </c>
    </row>
    <row r="16" spans="1:17" s="29" customFormat="1" ht="57.75" customHeight="1" x14ac:dyDescent="0.25">
      <c r="A16" s="43"/>
      <c r="B16" s="43"/>
      <c r="C16" s="43"/>
      <c r="D16" s="68"/>
      <c r="E16" s="27"/>
      <c r="F16" s="27"/>
      <c r="G16" s="66"/>
      <c r="H16" s="41" t="s">
        <v>47</v>
      </c>
      <c r="I16" s="40" t="s">
        <v>48</v>
      </c>
      <c r="J16" s="28">
        <v>2.2000000000000002</v>
      </c>
      <c r="K16" s="12">
        <v>81</v>
      </c>
      <c r="L16" s="12" t="s">
        <v>49</v>
      </c>
      <c r="M16" s="28">
        <f t="shared" si="1"/>
        <v>178.20000000000002</v>
      </c>
      <c r="N16" s="12">
        <v>1.04</v>
      </c>
      <c r="O16" s="17">
        <f t="shared" si="2"/>
        <v>185.32800000000003</v>
      </c>
      <c r="P16" s="3"/>
    </row>
    <row r="17" spans="1:17" s="29" customFormat="1" ht="39.75" customHeight="1" x14ac:dyDescent="0.25">
      <c r="A17" s="31"/>
      <c r="B17" s="61" t="s">
        <v>41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3"/>
      <c r="O17" s="17">
        <f>O12+O13+O14+O15+O16</f>
        <v>2806.9641600000004</v>
      </c>
      <c r="P17" s="3"/>
    </row>
    <row r="18" spans="1:17" s="14" customFormat="1" ht="42" customHeight="1" x14ac:dyDescent="0.25">
      <c r="A18" s="18"/>
      <c r="B18" s="58" t="s">
        <v>33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60"/>
      <c r="O18" s="17">
        <f>O17*1.249</f>
        <v>3505.8982358400008</v>
      </c>
      <c r="P18" s="32">
        <v>1990862.33</v>
      </c>
      <c r="Q18" s="13"/>
    </row>
    <row r="19" spans="1:17" s="14" customFormat="1" hidden="1" x14ac:dyDescent="0.25">
      <c r="A19" s="18"/>
      <c r="B19" s="57" t="s">
        <v>30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17">
        <f>O18*0.2</f>
        <v>701.1796471680002</v>
      </c>
      <c r="P19" s="13"/>
      <c r="Q19" s="13"/>
    </row>
    <row r="20" spans="1:17" ht="16.5" hidden="1" thickBot="1" x14ac:dyDescent="0.3">
      <c r="A20" s="19"/>
      <c r="B20" s="55" t="s">
        <v>31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20">
        <f>O18+O19</f>
        <v>4207.0778830080008</v>
      </c>
      <c r="P20" s="21"/>
      <c r="Q20" s="21"/>
    </row>
  </sheetData>
  <mergeCells count="29">
    <mergeCell ref="O3:O4"/>
    <mergeCell ref="B20:N20"/>
    <mergeCell ref="E7:F7"/>
    <mergeCell ref="B8:N8"/>
    <mergeCell ref="B9:N9"/>
    <mergeCell ref="B10:N10"/>
    <mergeCell ref="B18:N18"/>
    <mergeCell ref="B19:N19"/>
    <mergeCell ref="B17:N17"/>
    <mergeCell ref="G12:G16"/>
    <mergeCell ref="D12:D16"/>
    <mergeCell ref="C12:C16"/>
    <mergeCell ref="B12:B16"/>
    <mergeCell ref="A12:A16"/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2022-02-24T01:58:08Z</dcterms:modified>
</cp:coreProperties>
</file>