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505" yWindow="-15" windowWidth="11550" windowHeight="9660"/>
    <workbookView xWindow="-15" yWindow="-15" windowWidth="11520" windowHeight="96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Лист1!$A$7:$R$26</definedName>
  </definedNames>
  <calcPr calcId="145621"/>
</workbook>
</file>

<file path=xl/calcChain.xml><?xml version="1.0" encoding="utf-8"?>
<calcChain xmlns="http://schemas.openxmlformats.org/spreadsheetml/2006/main">
  <c r="R8" i="1" l="1"/>
  <c r="R9" i="1"/>
  <c r="R25" i="1"/>
  <c r="R10" i="1"/>
  <c r="R11" i="1"/>
  <c r="R12" i="1"/>
  <c r="R13" i="1"/>
  <c r="R14" i="1"/>
  <c r="R15" i="1"/>
  <c r="R16" i="1"/>
  <c r="R17" i="1"/>
  <c r="R18" i="1"/>
  <c r="R19" i="1"/>
  <c r="L12" i="1" l="1"/>
  <c r="M13" i="1"/>
  <c r="N13" i="1"/>
  <c r="O13" i="1"/>
  <c r="P13" i="1"/>
  <c r="Q13" i="1"/>
  <c r="M14" i="1"/>
  <c r="N14" i="1"/>
  <c r="O14" i="1"/>
  <c r="P14" i="1"/>
  <c r="Q14" i="1"/>
  <c r="M15" i="1"/>
  <c r="N15" i="1"/>
  <c r="O15" i="1"/>
  <c r="P15" i="1"/>
  <c r="Q15" i="1"/>
  <c r="M16" i="1"/>
  <c r="N16" i="1"/>
  <c r="O16" i="1"/>
  <c r="P16" i="1"/>
  <c r="Q16" i="1"/>
  <c r="M17" i="1"/>
  <c r="N17" i="1"/>
  <c r="O17" i="1"/>
  <c r="P17" i="1"/>
  <c r="Q17" i="1"/>
  <c r="M18" i="1"/>
  <c r="N18" i="1"/>
  <c r="O18" i="1"/>
  <c r="P18" i="1"/>
  <c r="Q18" i="1"/>
  <c r="M19" i="1"/>
  <c r="N19" i="1"/>
  <c r="O19" i="1"/>
  <c r="P19" i="1"/>
  <c r="Q19" i="1"/>
  <c r="M20" i="1"/>
  <c r="N20" i="1"/>
  <c r="O20" i="1"/>
  <c r="P20" i="1"/>
  <c r="Q20" i="1"/>
  <c r="M21" i="1"/>
  <c r="N21" i="1"/>
  <c r="O21" i="1"/>
  <c r="P21" i="1"/>
  <c r="Q21" i="1"/>
  <c r="M22" i="1"/>
  <c r="N22" i="1"/>
  <c r="O22" i="1"/>
  <c r="P22" i="1"/>
  <c r="Q22" i="1"/>
  <c r="M23" i="1"/>
  <c r="N23" i="1"/>
  <c r="O23" i="1"/>
  <c r="P23" i="1"/>
  <c r="Q23" i="1"/>
  <c r="M24" i="1"/>
  <c r="N24" i="1"/>
  <c r="O24" i="1"/>
  <c r="P24" i="1"/>
  <c r="Q24" i="1"/>
  <c r="M9" i="1"/>
  <c r="N9" i="1"/>
  <c r="O9" i="1"/>
  <c r="P9" i="1"/>
  <c r="Q9" i="1"/>
  <c r="M10" i="1"/>
  <c r="N10" i="1"/>
  <c r="O10" i="1"/>
  <c r="P10" i="1"/>
  <c r="Q10" i="1"/>
  <c r="M11" i="1"/>
  <c r="N11" i="1"/>
  <c r="O11" i="1"/>
  <c r="P11" i="1"/>
  <c r="Q11" i="1"/>
  <c r="Q8" i="1"/>
  <c r="P8" i="1"/>
  <c r="O8" i="1"/>
  <c r="N8" i="1"/>
  <c r="M8" i="1"/>
  <c r="L19" i="1"/>
  <c r="L8" i="1" l="1"/>
  <c r="L9" i="1"/>
  <c r="L10" i="1"/>
  <c r="L11" i="1"/>
  <c r="L13" i="1"/>
  <c r="L14" i="1"/>
  <c r="L15" i="1"/>
  <c r="L16" i="1"/>
  <c r="L17" i="1"/>
  <c r="L18" i="1"/>
  <c r="L20" i="1"/>
  <c r="L21" i="1"/>
  <c r="L22" i="1"/>
  <c r="L23" i="1"/>
  <c r="L24" i="1"/>
  <c r="H25" i="1"/>
  <c r="I25" i="1"/>
  <c r="J25" i="1"/>
  <c r="K25" i="1"/>
  <c r="G25" i="1"/>
  <c r="N6" i="1"/>
  <c r="O6" i="1" s="1"/>
  <c r="P6" i="1" s="1"/>
  <c r="Q6" i="1" s="1"/>
  <c r="L25" i="1" l="1"/>
  <c r="R23" i="1" l="1"/>
  <c r="R24" i="1"/>
  <c r="R21" i="1"/>
  <c r="R22" i="1"/>
  <c r="P25" i="1"/>
  <c r="N25" i="1"/>
  <c r="O25" i="1"/>
  <c r="Q25" i="1"/>
  <c r="M25" i="1"/>
  <c r="R20" i="1"/>
  <c r="R26" i="1" l="1"/>
  <c r="N26" i="1"/>
  <c r="O26" i="1"/>
  <c r="Q26" i="1" l="1"/>
  <c r="P26" i="1"/>
  <c r="M26" i="1" l="1"/>
</calcChain>
</file>

<file path=xl/sharedStrings.xml><?xml version="1.0" encoding="utf-8"?>
<sst xmlns="http://schemas.openxmlformats.org/spreadsheetml/2006/main" count="41" uniqueCount="39">
  <si>
    <t>№</t>
  </si>
  <si>
    <t xml:space="preserve">Стоимость по годам с ИПЦ, руб. </t>
  </si>
  <si>
    <t>Наименование трансформатора</t>
  </si>
  <si>
    <t>Локаль-сметный расчет</t>
  </si>
  <si>
    <t>ТМГ 1000/10</t>
  </si>
  <si>
    <t>Количество ТП, шт.</t>
  </si>
  <si>
    <t>Количество трансформаторов</t>
  </si>
  <si>
    <t>Стоимость, руб. без НДС</t>
  </si>
  <si>
    <t xml:space="preserve">ТМГ 630/10 </t>
  </si>
  <si>
    <t>ТМГ 160/6</t>
  </si>
  <si>
    <t>ТМГ 250/6</t>
  </si>
  <si>
    <t>ТМГ 630/6</t>
  </si>
  <si>
    <t xml:space="preserve">ТМГ 400/10 </t>
  </si>
  <si>
    <t>Итого</t>
  </si>
  <si>
    <t>Всего в год без НДС</t>
  </si>
  <si>
    <t>Всего в год с НДС</t>
  </si>
  <si>
    <r>
      <t xml:space="preserve">КП3      
 ООО  </t>
    </r>
    <r>
      <rPr>
        <sz val="11"/>
        <rFont val="Times New Roman"/>
        <family val="1"/>
        <charset val="204"/>
      </rPr>
      <t>«НСК‐ПРОЕКТ»</t>
    </r>
  </si>
  <si>
    <t xml:space="preserve"> М_007 «Модернизация трансформаторных подстанций 6-10 кВ
 (замена масляных трансформаторов на энергосберегающие)»</t>
  </si>
  <si>
    <t xml:space="preserve">Расчет стоимости по инвестиционному проекту </t>
  </si>
  <si>
    <t xml:space="preserve"> № 02-01-08</t>
  </si>
  <si>
    <t>№ 02-01-09</t>
  </si>
  <si>
    <t xml:space="preserve"> № 02-01-11</t>
  </si>
  <si>
    <t>№ 02-01-12</t>
  </si>
  <si>
    <t>№ 02-01-01</t>
  </si>
  <si>
    <t>№ 02-01-02</t>
  </si>
  <si>
    <t>№ 02-01-03</t>
  </si>
  <si>
    <t>№ 02-01-04</t>
  </si>
  <si>
    <t xml:space="preserve"> № 02-01-05</t>
  </si>
  <si>
    <t>№ 02-01-06</t>
  </si>
  <si>
    <t>№ 02-01-07</t>
  </si>
  <si>
    <t>ТП</t>
  </si>
  <si>
    <t>У-11-3</t>
  </si>
  <si>
    <t>У-11-6</t>
  </si>
  <si>
    <t>У-15-4</t>
  </si>
  <si>
    <t>№ 02-01-10</t>
  </si>
  <si>
    <t>№ 02-01-13</t>
  </si>
  <si>
    <t xml:space="preserve"> № 02-01-15</t>
  </si>
  <si>
    <t xml:space="preserve"> № 02-01-16</t>
  </si>
  <si>
    <t>№02-01-14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</si>
</sst>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00\ _₽"/>
    <numFmt numFmtId="166" formatCode="#,##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>
      <alignment horizontal="right" vertical="top" wrapText="1"/>
    </xf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/>
    </xf>
    <xf numFmtId="164" fontId="3" fillId="0" borderId="1" xfId="0" applyNumberFormat="1" applyFont="1" applyBorder="1" applyAlignment="1">
      <alignment horizontal="justify" vertical="top"/>
    </xf>
    <xf numFmtId="0" fontId="3" fillId="0" borderId="0" xfId="0" applyFont="1"/>
    <xf numFmtId="164" fontId="1" fillId="0" borderId="0" xfId="0" applyNumberFormat="1" applyFont="1"/>
    <xf numFmtId="0" fontId="3" fillId="0" borderId="4" xfId="0" applyFont="1" applyBorder="1" applyAlignment="1">
      <alignment horizontal="justify" vertical="top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top"/>
    </xf>
    <xf numFmtId="0" fontId="1" fillId="0" borderId="7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165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top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justify" vertical="top" wrapText="1"/>
    </xf>
    <xf numFmtId="166" fontId="1" fillId="2" borderId="1" xfId="0" applyNumberFormat="1" applyFont="1" applyFill="1" applyBorder="1" applyAlignment="1">
      <alignment horizontal="justify" vertical="top"/>
    </xf>
    <xf numFmtId="166" fontId="1" fillId="0" borderId="1" xfId="0" applyNumberFormat="1" applyFont="1" applyBorder="1" applyAlignment="1">
      <alignment horizontal="justify" vertical="top"/>
    </xf>
    <xf numFmtId="164" fontId="1" fillId="0" borderId="1" xfId="0" applyNumberFormat="1" applyFont="1" applyBorder="1" applyAlignment="1">
      <alignment horizontal="justify" vertical="top"/>
    </xf>
    <xf numFmtId="164" fontId="1" fillId="2" borderId="1" xfId="0" applyNumberFormat="1" applyFont="1" applyFill="1" applyBorder="1" applyAlignment="1">
      <alignment horizontal="justify" vertical="top"/>
    </xf>
    <xf numFmtId="0" fontId="1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4" fontId="1" fillId="2" borderId="1" xfId="0" applyNumberFormat="1" applyFont="1" applyFill="1" applyBorder="1" applyAlignment="1">
      <alignment horizontal="justify" vertical="top"/>
    </xf>
    <xf numFmtId="166" fontId="3" fillId="0" borderId="1" xfId="0" applyNumberFormat="1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/>
    </xf>
    <xf numFmtId="0" fontId="1" fillId="0" borderId="7" xfId="0" applyFont="1" applyBorder="1" applyAlignment="1">
      <alignment horizontal="justify"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Border="1" applyAlignment="1"/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</cellXfs>
  <cellStyles count="2">
    <cellStyle name="Итоги" xfId="1"/>
    <cellStyle name="Обычный" xfId="0" builtinId="0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zoomScaleNormal="10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S21" sqref="S21"/>
    </sheetView>
    <sheetView tabSelected="1" topLeftCell="A4" workbookViewId="1">
      <selection activeCell="D22" sqref="D22"/>
    </sheetView>
  </sheetViews>
  <sheetFormatPr defaultColWidth="17.140625" defaultRowHeight="15" x14ac:dyDescent="0.25"/>
  <cols>
    <col min="1" max="1" width="5.28515625" style="1" customWidth="1"/>
    <col min="2" max="2" width="15" style="1" customWidth="1"/>
    <col min="3" max="4" width="9.28515625" style="1" customWidth="1"/>
    <col min="5" max="5" width="15.28515625" style="1" customWidth="1"/>
    <col min="6" max="6" width="13.140625" style="1" customWidth="1"/>
    <col min="7" max="7" width="11.140625" style="1" customWidth="1"/>
    <col min="8" max="8" width="11.140625" style="1" hidden="1" customWidth="1"/>
    <col min="9" max="9" width="6.140625" style="1" customWidth="1"/>
    <col min="10" max="10" width="5.85546875" style="1" customWidth="1"/>
    <col min="11" max="11" width="5.42578125" style="1" customWidth="1"/>
    <col min="12" max="12" width="7.7109375" style="1" customWidth="1"/>
    <col min="13" max="13" width="19.85546875" style="1" customWidth="1"/>
    <col min="14" max="14" width="15.28515625" style="1" customWidth="1"/>
    <col min="15" max="15" width="16.140625" style="1" customWidth="1"/>
    <col min="16" max="16" width="17.140625" style="1" customWidth="1"/>
    <col min="17" max="17" width="17.5703125" style="1" customWidth="1"/>
    <col min="18" max="18" width="18" style="1" customWidth="1"/>
    <col min="19" max="16384" width="17.140625" style="1"/>
  </cols>
  <sheetData>
    <row r="1" spans="1:18" x14ac:dyDescent="0.25">
      <c r="A1" s="27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ht="29.45" customHeight="1" x14ac:dyDescent="0.25">
      <c r="A2" s="27" t="s">
        <v>17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4" spans="1:18" ht="39" customHeight="1" x14ac:dyDescent="0.25">
      <c r="A4" s="33" t="s">
        <v>0</v>
      </c>
      <c r="B4" s="25" t="s">
        <v>2</v>
      </c>
      <c r="C4" s="25" t="s">
        <v>6</v>
      </c>
      <c r="D4" s="8" t="s">
        <v>30</v>
      </c>
      <c r="E4" s="25" t="s">
        <v>3</v>
      </c>
      <c r="F4" s="25" t="s">
        <v>7</v>
      </c>
      <c r="G4" s="29" t="s">
        <v>5</v>
      </c>
      <c r="H4" s="30"/>
      <c r="I4" s="30"/>
      <c r="J4" s="30"/>
      <c r="K4" s="30"/>
      <c r="L4" s="32"/>
      <c r="M4" s="29" t="s">
        <v>1</v>
      </c>
      <c r="N4" s="30"/>
      <c r="O4" s="30"/>
      <c r="P4" s="30"/>
      <c r="Q4" s="30"/>
      <c r="R4" s="31"/>
    </row>
    <row r="5" spans="1:18" x14ac:dyDescent="0.25">
      <c r="A5" s="34"/>
      <c r="B5" s="26"/>
      <c r="C5" s="26"/>
      <c r="D5" s="9"/>
      <c r="E5" s="26"/>
      <c r="F5" s="26" t="s">
        <v>16</v>
      </c>
      <c r="G5" s="25">
        <v>2023</v>
      </c>
      <c r="H5" s="25">
        <v>2024</v>
      </c>
      <c r="I5" s="25">
        <v>2025</v>
      </c>
      <c r="J5" s="25">
        <v>2026</v>
      </c>
      <c r="K5" s="25">
        <v>2027</v>
      </c>
      <c r="L5" s="25" t="s">
        <v>13</v>
      </c>
      <c r="M5" s="7">
        <v>2023</v>
      </c>
      <c r="N5" s="7">
        <v>2024</v>
      </c>
      <c r="O5" s="7">
        <v>2025</v>
      </c>
      <c r="P5" s="7">
        <v>2026</v>
      </c>
      <c r="Q5" s="7">
        <v>2027</v>
      </c>
      <c r="R5" s="25" t="s">
        <v>13</v>
      </c>
    </row>
    <row r="6" spans="1:18" ht="22.9" hidden="1" customHeight="1" x14ac:dyDescent="0.25">
      <c r="A6" s="35"/>
      <c r="B6" s="36"/>
      <c r="C6" s="36"/>
      <c r="D6" s="10"/>
      <c r="E6" s="36"/>
      <c r="F6" s="36"/>
      <c r="G6" s="26"/>
      <c r="H6" s="26"/>
      <c r="I6" s="26"/>
      <c r="J6" s="26"/>
      <c r="K6" s="26"/>
      <c r="L6" s="26"/>
      <c r="M6" s="11">
        <v>1</v>
      </c>
      <c r="N6" s="11">
        <f>M6</f>
        <v>1</v>
      </c>
      <c r="O6" s="11">
        <f>N6</f>
        <v>1</v>
      </c>
      <c r="P6" s="11">
        <f>O6</f>
        <v>1</v>
      </c>
      <c r="Q6" s="11">
        <f>P6</f>
        <v>1</v>
      </c>
      <c r="R6" s="26"/>
    </row>
    <row r="7" spans="1:18" ht="25.15" customHeight="1" x14ac:dyDescent="0.25">
      <c r="A7" s="2">
        <v>1</v>
      </c>
      <c r="B7" s="14" t="s">
        <v>8</v>
      </c>
      <c r="C7" s="14">
        <v>2</v>
      </c>
      <c r="D7" s="14"/>
      <c r="E7" s="21"/>
      <c r="F7" s="15"/>
      <c r="G7" s="16"/>
      <c r="H7" s="16"/>
      <c r="I7" s="16"/>
      <c r="J7" s="16"/>
      <c r="K7" s="16"/>
      <c r="L7" s="17"/>
      <c r="M7" s="18"/>
      <c r="N7" s="18"/>
      <c r="O7" s="18"/>
      <c r="P7" s="18"/>
      <c r="Q7" s="18"/>
      <c r="R7" s="18"/>
    </row>
    <row r="8" spans="1:18" ht="25.15" customHeight="1" x14ac:dyDescent="0.25">
      <c r="A8" s="2"/>
      <c r="B8" s="14"/>
      <c r="C8" s="14"/>
      <c r="D8" s="14">
        <v>169</v>
      </c>
      <c r="E8" s="22" t="s">
        <v>23</v>
      </c>
      <c r="F8" s="19">
        <v>1502582.6</v>
      </c>
      <c r="G8" s="16">
        <v>1</v>
      </c>
      <c r="H8" s="16"/>
      <c r="I8" s="16">
        <v>0</v>
      </c>
      <c r="J8" s="16">
        <v>0</v>
      </c>
      <c r="K8" s="16">
        <v>0</v>
      </c>
      <c r="L8" s="17">
        <f t="shared" ref="L8:L24" si="0">SUM(G8:K8)</f>
        <v>1</v>
      </c>
      <c r="M8" s="18">
        <f>$F$8*G8</f>
        <v>1502582.6</v>
      </c>
      <c r="N8" s="18">
        <f>F8*H8</f>
        <v>0</v>
      </c>
      <c r="O8" s="18">
        <f>F8*I8</f>
        <v>0</v>
      </c>
      <c r="P8" s="18">
        <f>F8*J8</f>
        <v>0</v>
      </c>
      <c r="Q8" s="18">
        <f>F8*K8</f>
        <v>0</v>
      </c>
      <c r="R8" s="18">
        <f t="shared" ref="R8:R19" si="1">SUM(M8:Q8)</f>
        <v>1502582.6</v>
      </c>
    </row>
    <row r="9" spans="1:18" ht="25.15" customHeight="1" x14ac:dyDescent="0.25">
      <c r="A9" s="2"/>
      <c r="B9" s="14"/>
      <c r="C9" s="14"/>
      <c r="D9" s="14">
        <v>177</v>
      </c>
      <c r="E9" s="22" t="s">
        <v>24</v>
      </c>
      <c r="F9" s="19">
        <v>1502582.6</v>
      </c>
      <c r="G9" s="16">
        <v>1</v>
      </c>
      <c r="H9" s="16"/>
      <c r="I9" s="16">
        <v>0</v>
      </c>
      <c r="J9" s="16">
        <v>0</v>
      </c>
      <c r="K9" s="16">
        <v>0</v>
      </c>
      <c r="L9" s="17">
        <f t="shared" si="0"/>
        <v>1</v>
      </c>
      <c r="M9" s="18">
        <f t="shared" ref="M9:M11" si="2">$F$8*G9</f>
        <v>1502582.6</v>
      </c>
      <c r="N9" s="18">
        <f t="shared" ref="N9:N11" si="3">F9*H9</f>
        <v>0</v>
      </c>
      <c r="O9" s="18">
        <f t="shared" ref="O9:O11" si="4">F9*I9</f>
        <v>0</v>
      </c>
      <c r="P9" s="18">
        <f t="shared" ref="P9:P11" si="5">F9*J9</f>
        <v>0</v>
      </c>
      <c r="Q9" s="18">
        <f t="shared" ref="Q9:Q11" si="6">F9*K9</f>
        <v>0</v>
      </c>
      <c r="R9" s="18">
        <f t="shared" si="1"/>
        <v>1502582.6</v>
      </c>
    </row>
    <row r="10" spans="1:18" ht="25.15" customHeight="1" x14ac:dyDescent="0.25">
      <c r="A10" s="2"/>
      <c r="B10" s="14"/>
      <c r="C10" s="14"/>
      <c r="D10" s="14">
        <v>240</v>
      </c>
      <c r="E10" s="21" t="s">
        <v>34</v>
      </c>
      <c r="F10" s="15">
        <v>1698713.22</v>
      </c>
      <c r="G10" s="16">
        <v>0</v>
      </c>
      <c r="H10" s="16"/>
      <c r="I10" s="16">
        <v>0</v>
      </c>
      <c r="J10" s="16">
        <v>1</v>
      </c>
      <c r="K10" s="16">
        <v>0</v>
      </c>
      <c r="L10" s="17">
        <f t="shared" si="0"/>
        <v>1</v>
      </c>
      <c r="M10" s="18">
        <f t="shared" si="2"/>
        <v>0</v>
      </c>
      <c r="N10" s="18">
        <f t="shared" si="3"/>
        <v>0</v>
      </c>
      <c r="O10" s="18">
        <f t="shared" si="4"/>
        <v>0</v>
      </c>
      <c r="P10" s="18">
        <f t="shared" si="5"/>
        <v>1698713.22</v>
      </c>
      <c r="Q10" s="18">
        <f t="shared" si="6"/>
        <v>0</v>
      </c>
      <c r="R10" s="18">
        <f t="shared" si="1"/>
        <v>1698713.22</v>
      </c>
    </row>
    <row r="11" spans="1:18" ht="25.15" customHeight="1" x14ac:dyDescent="0.25">
      <c r="A11" s="2"/>
      <c r="B11" s="14"/>
      <c r="C11" s="14"/>
      <c r="D11" s="14">
        <v>161</v>
      </c>
      <c r="E11" s="21" t="s">
        <v>35</v>
      </c>
      <c r="F11" s="15">
        <v>1777941.74</v>
      </c>
      <c r="G11" s="16">
        <v>0</v>
      </c>
      <c r="H11" s="16"/>
      <c r="I11" s="16">
        <v>0</v>
      </c>
      <c r="J11" s="16">
        <v>0</v>
      </c>
      <c r="K11" s="16">
        <v>1</v>
      </c>
      <c r="L11" s="17">
        <f t="shared" si="0"/>
        <v>1</v>
      </c>
      <c r="M11" s="18">
        <f t="shared" si="2"/>
        <v>0</v>
      </c>
      <c r="N11" s="18">
        <f t="shared" si="3"/>
        <v>0</v>
      </c>
      <c r="O11" s="18">
        <f t="shared" si="4"/>
        <v>0</v>
      </c>
      <c r="P11" s="18">
        <f t="shared" si="5"/>
        <v>0</v>
      </c>
      <c r="Q11" s="18">
        <f t="shared" si="6"/>
        <v>1777941.74</v>
      </c>
      <c r="R11" s="18">
        <f t="shared" si="1"/>
        <v>1777941.74</v>
      </c>
    </row>
    <row r="12" spans="1:18" ht="25.15" customHeight="1" x14ac:dyDescent="0.25">
      <c r="A12" s="2">
        <v>2</v>
      </c>
      <c r="B12" s="14" t="s">
        <v>12</v>
      </c>
      <c r="C12" s="14">
        <v>1</v>
      </c>
      <c r="D12" s="14"/>
      <c r="E12" s="21"/>
      <c r="F12" s="15"/>
      <c r="G12" s="16">
        <v>0</v>
      </c>
      <c r="H12" s="16"/>
      <c r="I12" s="16">
        <v>0</v>
      </c>
      <c r="J12" s="16">
        <v>0</v>
      </c>
      <c r="K12" s="16">
        <v>0</v>
      </c>
      <c r="L12" s="17">
        <f t="shared" si="0"/>
        <v>0</v>
      </c>
      <c r="M12" s="18"/>
      <c r="N12" s="18"/>
      <c r="O12" s="18"/>
      <c r="P12" s="18"/>
      <c r="Q12" s="18"/>
      <c r="R12" s="18">
        <f t="shared" si="1"/>
        <v>0</v>
      </c>
    </row>
    <row r="13" spans="1:18" ht="25.15" customHeight="1" x14ac:dyDescent="0.25">
      <c r="A13" s="2"/>
      <c r="B13" s="14"/>
      <c r="C13" s="14"/>
      <c r="D13" s="14">
        <v>42</v>
      </c>
      <c r="E13" s="22" t="s">
        <v>25</v>
      </c>
      <c r="F13" s="19">
        <v>683762.83</v>
      </c>
      <c r="G13" s="16">
        <v>0</v>
      </c>
      <c r="H13" s="16"/>
      <c r="I13" s="16">
        <v>1</v>
      </c>
      <c r="J13" s="16">
        <v>0</v>
      </c>
      <c r="K13" s="16">
        <v>0</v>
      </c>
      <c r="L13" s="17">
        <f t="shared" si="0"/>
        <v>1</v>
      </c>
      <c r="M13" s="18">
        <f t="shared" ref="M13:M24" si="7">$F$8*G13</f>
        <v>0</v>
      </c>
      <c r="N13" s="18">
        <f t="shared" ref="N13:N24" si="8">F13*H13</f>
        <v>0</v>
      </c>
      <c r="O13" s="18">
        <f t="shared" ref="O13:O24" si="9">F13*I13</f>
        <v>683762.83</v>
      </c>
      <c r="P13" s="18">
        <f t="shared" ref="P13:P24" si="10">F13*J13</f>
        <v>0</v>
      </c>
      <c r="Q13" s="18">
        <f t="shared" ref="Q13:Q24" si="11">F13*K13</f>
        <v>0</v>
      </c>
      <c r="R13" s="18">
        <f t="shared" si="1"/>
        <v>683762.83</v>
      </c>
    </row>
    <row r="14" spans="1:18" ht="25.15" customHeight="1" x14ac:dyDescent="0.25">
      <c r="A14" s="2"/>
      <c r="B14" s="14"/>
      <c r="C14" s="14"/>
      <c r="D14" s="14">
        <v>84</v>
      </c>
      <c r="E14" s="22" t="s">
        <v>26</v>
      </c>
      <c r="F14" s="19">
        <v>683762.83</v>
      </c>
      <c r="G14" s="16">
        <v>0</v>
      </c>
      <c r="H14" s="16"/>
      <c r="I14" s="16">
        <v>1</v>
      </c>
      <c r="J14" s="16">
        <v>0</v>
      </c>
      <c r="K14" s="16">
        <v>0</v>
      </c>
      <c r="L14" s="17">
        <f t="shared" si="0"/>
        <v>1</v>
      </c>
      <c r="M14" s="18">
        <f t="shared" si="7"/>
        <v>0</v>
      </c>
      <c r="N14" s="18">
        <f t="shared" si="8"/>
        <v>0</v>
      </c>
      <c r="O14" s="18">
        <f t="shared" si="9"/>
        <v>683762.83</v>
      </c>
      <c r="P14" s="18">
        <f t="shared" si="10"/>
        <v>0</v>
      </c>
      <c r="Q14" s="18">
        <f t="shared" si="11"/>
        <v>0</v>
      </c>
      <c r="R14" s="18">
        <f t="shared" si="1"/>
        <v>683762.83</v>
      </c>
    </row>
    <row r="15" spans="1:18" ht="25.15" customHeight="1" x14ac:dyDescent="0.25">
      <c r="A15" s="2"/>
      <c r="B15" s="14"/>
      <c r="C15" s="14"/>
      <c r="D15" s="14">
        <v>85</v>
      </c>
      <c r="E15" s="23" t="s">
        <v>27</v>
      </c>
      <c r="F15" s="19">
        <v>683762.83</v>
      </c>
      <c r="G15" s="16">
        <v>0</v>
      </c>
      <c r="H15" s="16"/>
      <c r="I15" s="16">
        <v>1</v>
      </c>
      <c r="J15" s="16">
        <v>0</v>
      </c>
      <c r="K15" s="16">
        <v>0</v>
      </c>
      <c r="L15" s="17">
        <f t="shared" si="0"/>
        <v>1</v>
      </c>
      <c r="M15" s="18">
        <f t="shared" si="7"/>
        <v>0</v>
      </c>
      <c r="N15" s="18">
        <f t="shared" si="8"/>
        <v>0</v>
      </c>
      <c r="O15" s="18">
        <f t="shared" si="9"/>
        <v>683762.83</v>
      </c>
      <c r="P15" s="18">
        <f t="shared" si="10"/>
        <v>0</v>
      </c>
      <c r="Q15" s="18">
        <f t="shared" si="11"/>
        <v>0</v>
      </c>
      <c r="R15" s="18">
        <f t="shared" si="1"/>
        <v>683762.83</v>
      </c>
    </row>
    <row r="16" spans="1:18" ht="25.15" customHeight="1" x14ac:dyDescent="0.25">
      <c r="A16" s="2"/>
      <c r="B16" s="14"/>
      <c r="C16" s="14"/>
      <c r="D16" s="14">
        <v>86</v>
      </c>
      <c r="E16" s="22" t="s">
        <v>28</v>
      </c>
      <c r="F16" s="19">
        <v>683762.83</v>
      </c>
      <c r="G16" s="16">
        <v>0</v>
      </c>
      <c r="H16" s="16"/>
      <c r="I16" s="16">
        <v>1</v>
      </c>
      <c r="J16" s="16">
        <v>0</v>
      </c>
      <c r="K16" s="16">
        <v>0</v>
      </c>
      <c r="L16" s="17">
        <f t="shared" si="0"/>
        <v>1</v>
      </c>
      <c r="M16" s="18">
        <f t="shared" si="7"/>
        <v>0</v>
      </c>
      <c r="N16" s="18">
        <f t="shared" si="8"/>
        <v>0</v>
      </c>
      <c r="O16" s="18">
        <f t="shared" si="9"/>
        <v>683762.83</v>
      </c>
      <c r="P16" s="18">
        <f t="shared" si="10"/>
        <v>0</v>
      </c>
      <c r="Q16" s="18">
        <f t="shared" si="11"/>
        <v>0</v>
      </c>
      <c r="R16" s="18">
        <f t="shared" si="1"/>
        <v>683762.83</v>
      </c>
    </row>
    <row r="17" spans="1:18" ht="25.15" customHeight="1" x14ac:dyDescent="0.25">
      <c r="A17" s="2"/>
      <c r="B17" s="14"/>
      <c r="C17" s="14"/>
      <c r="D17" s="14">
        <v>170</v>
      </c>
      <c r="E17" s="22" t="s">
        <v>21</v>
      </c>
      <c r="F17" s="19">
        <v>749422.17</v>
      </c>
      <c r="G17" s="16">
        <v>0</v>
      </c>
      <c r="H17" s="16"/>
      <c r="I17" s="16">
        <v>0</v>
      </c>
      <c r="J17" s="16">
        <v>0</v>
      </c>
      <c r="K17" s="16">
        <v>1</v>
      </c>
      <c r="L17" s="17">
        <f t="shared" si="0"/>
        <v>1</v>
      </c>
      <c r="M17" s="18">
        <f t="shared" si="7"/>
        <v>0</v>
      </c>
      <c r="N17" s="18">
        <f t="shared" si="8"/>
        <v>0</v>
      </c>
      <c r="O17" s="18">
        <f t="shared" si="9"/>
        <v>0</v>
      </c>
      <c r="P17" s="18">
        <f t="shared" si="10"/>
        <v>0</v>
      </c>
      <c r="Q17" s="18">
        <f t="shared" si="11"/>
        <v>749422.17</v>
      </c>
      <c r="R17" s="18">
        <f t="shared" si="1"/>
        <v>749422.17</v>
      </c>
    </row>
    <row r="18" spans="1:18" ht="25.15" customHeight="1" x14ac:dyDescent="0.25">
      <c r="A18" s="2"/>
      <c r="B18" s="14"/>
      <c r="C18" s="14"/>
      <c r="D18" s="14">
        <v>232</v>
      </c>
      <c r="E18" s="22" t="s">
        <v>22</v>
      </c>
      <c r="F18" s="19">
        <v>749422.17</v>
      </c>
      <c r="G18" s="16">
        <v>0</v>
      </c>
      <c r="H18" s="16"/>
      <c r="I18" s="16">
        <v>0</v>
      </c>
      <c r="J18" s="16">
        <v>0</v>
      </c>
      <c r="K18" s="16">
        <v>1</v>
      </c>
      <c r="L18" s="17">
        <f t="shared" si="0"/>
        <v>1</v>
      </c>
      <c r="M18" s="18">
        <f t="shared" si="7"/>
        <v>0</v>
      </c>
      <c r="N18" s="18">
        <f t="shared" si="8"/>
        <v>0</v>
      </c>
      <c r="O18" s="18">
        <f t="shared" si="9"/>
        <v>0</v>
      </c>
      <c r="P18" s="18">
        <f t="shared" si="10"/>
        <v>0</v>
      </c>
      <c r="Q18" s="18">
        <f t="shared" si="11"/>
        <v>749422.17</v>
      </c>
      <c r="R18" s="18">
        <f t="shared" si="1"/>
        <v>749422.17</v>
      </c>
    </row>
    <row r="19" spans="1:18" ht="25.15" customHeight="1" x14ac:dyDescent="0.25">
      <c r="A19" s="2"/>
      <c r="B19" s="14"/>
      <c r="C19" s="14"/>
      <c r="D19" s="14">
        <v>138</v>
      </c>
      <c r="E19" s="22" t="s">
        <v>20</v>
      </c>
      <c r="F19" s="19">
        <v>716026.47</v>
      </c>
      <c r="G19" s="16">
        <v>0</v>
      </c>
      <c r="H19" s="16"/>
      <c r="I19" s="16">
        <v>0</v>
      </c>
      <c r="J19" s="16">
        <v>1</v>
      </c>
      <c r="K19" s="16">
        <v>0</v>
      </c>
      <c r="L19" s="17">
        <f t="shared" si="0"/>
        <v>1</v>
      </c>
      <c r="M19" s="18">
        <f t="shared" si="7"/>
        <v>0</v>
      </c>
      <c r="N19" s="18">
        <f t="shared" si="8"/>
        <v>0</v>
      </c>
      <c r="O19" s="18">
        <f t="shared" si="9"/>
        <v>0</v>
      </c>
      <c r="P19" s="18">
        <f t="shared" si="10"/>
        <v>716026.47</v>
      </c>
      <c r="Q19" s="18">
        <f t="shared" si="11"/>
        <v>0</v>
      </c>
      <c r="R19" s="18">
        <f t="shared" si="1"/>
        <v>716026.47</v>
      </c>
    </row>
    <row r="20" spans="1:18" ht="25.15" customHeight="1" x14ac:dyDescent="0.25">
      <c r="A20" s="2">
        <v>3</v>
      </c>
      <c r="B20" s="14" t="s">
        <v>12</v>
      </c>
      <c r="C20" s="14">
        <v>2</v>
      </c>
      <c r="D20" s="14">
        <v>144</v>
      </c>
      <c r="E20" s="22" t="s">
        <v>19</v>
      </c>
      <c r="F20" s="19">
        <v>716026.47</v>
      </c>
      <c r="G20" s="16">
        <v>0</v>
      </c>
      <c r="H20" s="16">
        <v>0</v>
      </c>
      <c r="I20" s="16">
        <v>0</v>
      </c>
      <c r="J20" s="16">
        <v>1</v>
      </c>
      <c r="K20" s="16">
        <v>0</v>
      </c>
      <c r="L20" s="17">
        <f t="shared" si="0"/>
        <v>1</v>
      </c>
      <c r="M20" s="18">
        <f t="shared" si="7"/>
        <v>0</v>
      </c>
      <c r="N20" s="18">
        <f t="shared" si="8"/>
        <v>0</v>
      </c>
      <c r="O20" s="18">
        <f t="shared" si="9"/>
        <v>0</v>
      </c>
      <c r="P20" s="18">
        <f t="shared" si="10"/>
        <v>716026.47</v>
      </c>
      <c r="Q20" s="18">
        <f t="shared" si="11"/>
        <v>0</v>
      </c>
      <c r="R20" s="18">
        <f t="shared" ref="R20:R24" si="12">SUM(M20:Q20)</f>
        <v>716026.47</v>
      </c>
    </row>
    <row r="21" spans="1:18" ht="25.15" customHeight="1" x14ac:dyDescent="0.25">
      <c r="A21" s="2">
        <v>4</v>
      </c>
      <c r="B21" s="14" t="s">
        <v>4</v>
      </c>
      <c r="C21" s="14">
        <v>2</v>
      </c>
      <c r="D21" s="14">
        <v>318</v>
      </c>
      <c r="E21" s="22" t="s">
        <v>29</v>
      </c>
      <c r="F21" s="19">
        <v>2997898.29</v>
      </c>
      <c r="G21" s="16">
        <v>0</v>
      </c>
      <c r="H21" s="16">
        <v>0</v>
      </c>
      <c r="I21" s="16">
        <v>1</v>
      </c>
      <c r="J21" s="16">
        <v>0</v>
      </c>
      <c r="K21" s="16">
        <v>0</v>
      </c>
      <c r="L21" s="17">
        <f t="shared" si="0"/>
        <v>1</v>
      </c>
      <c r="M21" s="18">
        <f t="shared" si="7"/>
        <v>0</v>
      </c>
      <c r="N21" s="18">
        <f t="shared" si="8"/>
        <v>0</v>
      </c>
      <c r="O21" s="18">
        <f t="shared" si="9"/>
        <v>2997898.29</v>
      </c>
      <c r="P21" s="18">
        <f t="shared" si="10"/>
        <v>0</v>
      </c>
      <c r="Q21" s="18">
        <f t="shared" si="11"/>
        <v>0</v>
      </c>
      <c r="R21" s="18">
        <f t="shared" si="12"/>
        <v>2997898.29</v>
      </c>
    </row>
    <row r="22" spans="1:18" ht="25.15" customHeight="1" x14ac:dyDescent="0.25">
      <c r="A22" s="2">
        <v>5</v>
      </c>
      <c r="B22" s="14" t="s">
        <v>9</v>
      </c>
      <c r="C22" s="14">
        <v>1</v>
      </c>
      <c r="D22" s="14" t="s">
        <v>31</v>
      </c>
      <c r="E22" s="37" t="s">
        <v>38</v>
      </c>
      <c r="F22" s="38">
        <v>468297.46</v>
      </c>
      <c r="G22" s="16">
        <v>0</v>
      </c>
      <c r="H22" s="16">
        <v>0</v>
      </c>
      <c r="I22" s="16">
        <v>0</v>
      </c>
      <c r="J22" s="16">
        <v>1</v>
      </c>
      <c r="K22" s="16">
        <v>0</v>
      </c>
      <c r="L22" s="17">
        <f t="shared" si="0"/>
        <v>1</v>
      </c>
      <c r="M22" s="18">
        <f t="shared" si="7"/>
        <v>0</v>
      </c>
      <c r="N22" s="18">
        <f t="shared" si="8"/>
        <v>0</v>
      </c>
      <c r="O22" s="18">
        <f t="shared" si="9"/>
        <v>0</v>
      </c>
      <c r="P22" s="18">
        <f t="shared" si="10"/>
        <v>468297.46</v>
      </c>
      <c r="Q22" s="19">
        <f t="shared" si="11"/>
        <v>0</v>
      </c>
      <c r="R22" s="18">
        <f t="shared" si="12"/>
        <v>468297.46</v>
      </c>
    </row>
    <row r="23" spans="1:18" ht="25.15" customHeight="1" x14ac:dyDescent="0.25">
      <c r="A23" s="2">
        <v>6</v>
      </c>
      <c r="B23" s="14" t="s">
        <v>10</v>
      </c>
      <c r="C23" s="14">
        <v>2</v>
      </c>
      <c r="D23" s="14" t="s">
        <v>32</v>
      </c>
      <c r="E23" s="20" t="s">
        <v>37</v>
      </c>
      <c r="F23" s="19">
        <v>645164.73</v>
      </c>
      <c r="G23" s="16">
        <v>0</v>
      </c>
      <c r="H23" s="16">
        <v>0</v>
      </c>
      <c r="I23" s="16">
        <v>0</v>
      </c>
      <c r="J23" s="16">
        <v>0</v>
      </c>
      <c r="K23" s="16">
        <v>1</v>
      </c>
      <c r="L23" s="17">
        <f t="shared" si="0"/>
        <v>1</v>
      </c>
      <c r="M23" s="18">
        <f t="shared" si="7"/>
        <v>0</v>
      </c>
      <c r="N23" s="18">
        <f t="shared" si="8"/>
        <v>0</v>
      </c>
      <c r="O23" s="18">
        <f t="shared" si="9"/>
        <v>0</v>
      </c>
      <c r="P23" s="18">
        <f t="shared" si="10"/>
        <v>0</v>
      </c>
      <c r="Q23" s="18">
        <f t="shared" si="11"/>
        <v>645164.73</v>
      </c>
      <c r="R23" s="18">
        <f t="shared" si="12"/>
        <v>645164.73</v>
      </c>
    </row>
    <row r="24" spans="1:18" ht="25.15" customHeight="1" x14ac:dyDescent="0.25">
      <c r="A24" s="2">
        <v>7</v>
      </c>
      <c r="B24" s="14" t="s">
        <v>11</v>
      </c>
      <c r="C24" s="14">
        <v>2</v>
      </c>
      <c r="D24" s="14" t="s">
        <v>33</v>
      </c>
      <c r="E24" s="20" t="s">
        <v>36</v>
      </c>
      <c r="F24" s="19">
        <v>1774258.43</v>
      </c>
      <c r="G24" s="16">
        <v>0</v>
      </c>
      <c r="H24" s="16">
        <v>0</v>
      </c>
      <c r="I24" s="16">
        <v>0</v>
      </c>
      <c r="J24" s="16">
        <v>0</v>
      </c>
      <c r="K24" s="16">
        <v>1</v>
      </c>
      <c r="L24" s="17">
        <f t="shared" si="0"/>
        <v>1</v>
      </c>
      <c r="M24" s="18">
        <f t="shared" si="7"/>
        <v>0</v>
      </c>
      <c r="N24" s="18">
        <f t="shared" si="8"/>
        <v>0</v>
      </c>
      <c r="O24" s="18">
        <f t="shared" si="9"/>
        <v>0</v>
      </c>
      <c r="P24" s="18">
        <f t="shared" si="10"/>
        <v>0</v>
      </c>
      <c r="Q24" s="18">
        <f t="shared" si="11"/>
        <v>1774258.43</v>
      </c>
      <c r="R24" s="18">
        <f t="shared" si="12"/>
        <v>1774258.43</v>
      </c>
    </row>
    <row r="25" spans="1:18" s="4" customFormat="1" ht="28.5" x14ac:dyDescent="0.2">
      <c r="A25" s="6"/>
      <c r="B25" s="12" t="s">
        <v>14</v>
      </c>
      <c r="C25" s="2"/>
      <c r="D25" s="2"/>
      <c r="E25" s="12"/>
      <c r="F25" s="3"/>
      <c r="G25" s="24">
        <f>SUM(G7:G24)</f>
        <v>2</v>
      </c>
      <c r="H25" s="24">
        <f t="shared" ref="H25:K25" si="13">SUM(H7:H24)</f>
        <v>0</v>
      </c>
      <c r="I25" s="24">
        <f t="shared" si="13"/>
        <v>5</v>
      </c>
      <c r="J25" s="24">
        <f t="shared" si="13"/>
        <v>4</v>
      </c>
      <c r="K25" s="24">
        <f t="shared" si="13"/>
        <v>5</v>
      </c>
      <c r="L25" s="24">
        <f t="shared" ref="L25:R25" si="14">SUM(L7:L24)</f>
        <v>16</v>
      </c>
      <c r="M25" s="3">
        <f t="shared" si="14"/>
        <v>3005165.2</v>
      </c>
      <c r="N25" s="3">
        <f t="shared" si="14"/>
        <v>0</v>
      </c>
      <c r="O25" s="3">
        <f t="shared" si="14"/>
        <v>5732949.6099999994</v>
      </c>
      <c r="P25" s="3">
        <f t="shared" si="14"/>
        <v>3599063.62</v>
      </c>
      <c r="Q25" s="3">
        <f t="shared" si="14"/>
        <v>5696209.2400000002</v>
      </c>
      <c r="R25" s="3">
        <f>SUM(R8:R24)</f>
        <v>18033387.670000002</v>
      </c>
    </row>
    <row r="26" spans="1:18" ht="30" x14ac:dyDescent="0.25">
      <c r="A26" s="2"/>
      <c r="B26" s="2" t="s">
        <v>15</v>
      </c>
      <c r="C26" s="2"/>
      <c r="D26" s="2"/>
      <c r="E26" s="2"/>
      <c r="F26" s="18"/>
      <c r="G26" s="18"/>
      <c r="H26" s="18"/>
      <c r="I26" s="18"/>
      <c r="J26" s="18"/>
      <c r="K26" s="18"/>
      <c r="L26" s="18"/>
      <c r="M26" s="18">
        <f>M25*1.2</f>
        <v>3606198.24</v>
      </c>
      <c r="N26" s="18">
        <f t="shared" ref="N26:Q26" si="15">N25*1.2</f>
        <v>0</v>
      </c>
      <c r="O26" s="18">
        <f t="shared" si="15"/>
        <v>6879539.5319999987</v>
      </c>
      <c r="P26" s="18">
        <f t="shared" si="15"/>
        <v>4318876.3439999996</v>
      </c>
      <c r="Q26" s="18">
        <f t="shared" si="15"/>
        <v>6835451.0880000005</v>
      </c>
      <c r="R26" s="3">
        <f>R25*1.2</f>
        <v>21640065.204</v>
      </c>
    </row>
    <row r="27" spans="1:18" ht="13.9" x14ac:dyDescent="0.25"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x14ac:dyDescent="0.25">
      <c r="M29" s="13">
        <v>3005165.2</v>
      </c>
      <c r="N29" s="13">
        <v>0</v>
      </c>
      <c r="O29" s="13">
        <v>5732949.6100000003</v>
      </c>
      <c r="P29" s="13">
        <v>3599063.62</v>
      </c>
      <c r="Q29" s="13">
        <v>5696209.2400000002</v>
      </c>
      <c r="R29" s="13">
        <v>6601645.379999999</v>
      </c>
    </row>
  </sheetData>
  <autoFilter ref="A7:R26"/>
  <mergeCells count="16">
    <mergeCell ref="L5:L6"/>
    <mergeCell ref="R5:R6"/>
    <mergeCell ref="A1:R1"/>
    <mergeCell ref="G5:G6"/>
    <mergeCell ref="H5:H6"/>
    <mergeCell ref="I5:I6"/>
    <mergeCell ref="J5:J6"/>
    <mergeCell ref="K5:K6"/>
    <mergeCell ref="A2:R2"/>
    <mergeCell ref="M4:R4"/>
    <mergeCell ref="G4:L4"/>
    <mergeCell ref="A4:A6"/>
    <mergeCell ref="B4:B6"/>
    <mergeCell ref="C4:C6"/>
    <mergeCell ref="E4:E6"/>
    <mergeCell ref="F4:F6"/>
  </mergeCells>
  <pageMargins left="0.31496062992125984" right="0.31496062992125984" top="0.15748031496062992" bottom="0.15748031496062992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  <sheetView workbookViewId="1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  <sheetView workbookViewId="1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2022-02-26T11:34:33Z</cp:lastPrinted>
  <dcterms:created xsi:type="dcterms:W3CDTF">2022-02-22T02:24:35Z</dcterms:created>
  <dcterms:modified xsi:type="dcterms:W3CDTF">2022-02-26T12:18:49Z</dcterms:modified>
</cp:coreProperties>
</file>