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Лист1!$A$1:$O$15</definedName>
  </definedNames>
  <calcPr calcId="145621"/>
</workbook>
</file>

<file path=xl/calcChain.xml><?xml version="1.0" encoding="utf-8"?>
<calcChain xmlns="http://schemas.openxmlformats.org/spreadsheetml/2006/main">
  <c r="O10" i="1" l="1"/>
  <c r="O11" i="1" s="1"/>
  <c r="O9" i="1"/>
  <c r="O8" i="1"/>
  <c r="O7" i="1"/>
  <c r="O6" i="1"/>
  <c r="D6" i="1" l="1"/>
  <c r="N6" i="1" s="1"/>
  <c r="D7" i="1"/>
  <c r="J7" i="1" s="1"/>
  <c r="J10" i="1" s="1"/>
  <c r="J11" i="1" s="1"/>
  <c r="D9" i="1"/>
  <c r="N9" i="1" s="1"/>
  <c r="D8" i="1"/>
  <c r="M8" i="1" s="1"/>
  <c r="M10" i="1" s="1"/>
  <c r="M11" i="1" s="1"/>
  <c r="C10" i="1"/>
  <c r="N10" i="1" l="1"/>
  <c r="N11" i="1" s="1"/>
  <c r="D10" i="1"/>
</calcChain>
</file>

<file path=xl/sharedStrings.xml><?xml version="1.0" encoding="utf-8"?>
<sst xmlns="http://schemas.openxmlformats.org/spreadsheetml/2006/main" count="17" uniqueCount="17">
  <si>
    <t>Связь ГПП-702, РП-1, РП-2, РП-4, РП-5</t>
  </si>
  <si>
    <t>Диспетчерский щит S-2000</t>
  </si>
  <si>
    <t>ТМ и связь ГПП-701</t>
  </si>
  <si>
    <t>ТМ и связь РП-3</t>
  </si>
  <si>
    <t xml:space="preserve">ОА РТСофт КП №145 </t>
  </si>
  <si>
    <t>ОА РТСофт КП №147</t>
  </si>
  <si>
    <t>ОА РТСофт КП №148</t>
  </si>
  <si>
    <t>ОА РТСофт КП №278</t>
  </si>
  <si>
    <t>Коммерческое предложение</t>
  </si>
  <si>
    <t xml:space="preserve">Стоимость.,
 руб. с НДС </t>
  </si>
  <si>
    <t>Расчет стоимости по проекту  М_012 «Создание АСДУ» произведен на основании коммерческих предложений</t>
  </si>
  <si>
    <t>ИПЦ Минэкономразвития</t>
  </si>
  <si>
    <t>Итого без НДС:</t>
  </si>
  <si>
    <t>Итого с НДС:</t>
  </si>
  <si>
    <t xml:space="preserve">Стоимость,
 руб. без НДС </t>
  </si>
  <si>
    <t>Стоимость,
 руб. с  ИПЦ Минэкономразвития</t>
  </si>
  <si>
    <t>Всего 2023-2027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</si>
</sst>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0\ _₽"/>
  </numFmts>
  <fonts count="4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164" fontId="1" fillId="0" borderId="1" xfId="0" applyNumberFormat="1" applyFont="1" applyBorder="1"/>
    <xf numFmtId="164" fontId="1" fillId="0" borderId="0" xfId="0" applyNumberFormat="1" applyFont="1"/>
    <xf numFmtId="164" fontId="2" fillId="0" borderId="1" xfId="0" applyNumberFormat="1" applyFont="1" applyBorder="1"/>
    <xf numFmtId="165" fontId="1" fillId="0" borderId="1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view="pageBreakPreview" zoomScale="80" zoomScaleNormal="100" zoomScaleSheetLayoutView="80" workbookViewId="0">
      <selection activeCell="N22" sqref="N22"/>
    </sheetView>
  </sheetViews>
  <sheetFormatPr defaultRowHeight="15" outlineLevelCol="1" x14ac:dyDescent="0.25"/>
  <cols>
    <col min="1" max="1" width="23.28515625" style="1" customWidth="1"/>
    <col min="2" max="2" width="25.28515625" style="1" customWidth="1"/>
    <col min="3" max="3" width="15.5703125" style="1" hidden="1" customWidth="1" outlineLevel="1"/>
    <col min="4" max="4" width="16.42578125" style="6" customWidth="1" collapsed="1"/>
    <col min="5" max="5" width="9.28515625" style="1" customWidth="1"/>
    <col min="6" max="8" width="8.28515625" style="1" customWidth="1"/>
    <col min="9" max="9" width="8.85546875" style="1" customWidth="1"/>
    <col min="10" max="10" width="15.5703125" style="1" customWidth="1"/>
    <col min="11" max="11" width="13" style="1" customWidth="1"/>
    <col min="12" max="12" width="12.85546875" style="1" customWidth="1"/>
    <col min="13" max="13" width="16.140625" style="1" customWidth="1"/>
    <col min="14" max="15" width="17" style="1" customWidth="1"/>
    <col min="16" max="16384" width="9.140625" style="1"/>
  </cols>
  <sheetData>
    <row r="1" spans="1:15" x14ac:dyDescent="0.25">
      <c r="E1" s="6"/>
      <c r="F1" s="6"/>
      <c r="G1" s="6"/>
      <c r="H1" s="6"/>
      <c r="I1" s="6"/>
    </row>
    <row r="2" spans="1:15" x14ac:dyDescent="0.25">
      <c r="B2" s="1" t="s">
        <v>10</v>
      </c>
    </row>
    <row r="4" spans="1:15" ht="51" customHeight="1" x14ac:dyDescent="0.25">
      <c r="A4" s="7" t="s">
        <v>8</v>
      </c>
      <c r="B4" s="8"/>
      <c r="C4" s="9" t="s">
        <v>9</v>
      </c>
      <c r="D4" s="9" t="s">
        <v>14</v>
      </c>
      <c r="E4" s="19" t="s">
        <v>11</v>
      </c>
      <c r="F4" s="19"/>
      <c r="G4" s="19"/>
      <c r="H4" s="19"/>
      <c r="I4" s="19"/>
      <c r="J4" s="20" t="s">
        <v>15</v>
      </c>
      <c r="K4" s="21"/>
      <c r="L4" s="21"/>
      <c r="M4" s="21"/>
      <c r="N4" s="22"/>
      <c r="O4" s="23" t="s">
        <v>16</v>
      </c>
    </row>
    <row r="5" spans="1:15" ht="16.5" customHeight="1" x14ac:dyDescent="0.25">
      <c r="A5" s="7"/>
      <c r="B5" s="8"/>
      <c r="C5" s="10"/>
      <c r="D5" s="10">
        <v>2022</v>
      </c>
      <c r="E5" s="10">
        <v>2023</v>
      </c>
      <c r="F5" s="10">
        <v>2024</v>
      </c>
      <c r="G5" s="10">
        <v>2025</v>
      </c>
      <c r="H5" s="10">
        <v>2026</v>
      </c>
      <c r="I5" s="10">
        <v>2027</v>
      </c>
      <c r="J5" s="10">
        <v>2023</v>
      </c>
      <c r="K5" s="10">
        <v>2024</v>
      </c>
      <c r="L5" s="10">
        <v>2025</v>
      </c>
      <c r="M5" s="10">
        <v>2026</v>
      </c>
      <c r="N5" s="10">
        <v>2027</v>
      </c>
      <c r="O5" s="24"/>
    </row>
    <row r="6" spans="1:15" x14ac:dyDescent="0.25">
      <c r="A6" s="11" t="s">
        <v>7</v>
      </c>
      <c r="B6" s="11" t="s">
        <v>1</v>
      </c>
      <c r="C6" s="2">
        <v>10488000</v>
      </c>
      <c r="D6" s="12">
        <f t="shared" ref="D6:D7" si="0">C6/1.2</f>
        <v>8740000</v>
      </c>
      <c r="E6" s="5">
        <v>1.04</v>
      </c>
      <c r="F6" s="5">
        <v>1.04</v>
      </c>
      <c r="G6" s="5">
        <v>1.04</v>
      </c>
      <c r="H6" s="5">
        <v>1.04</v>
      </c>
      <c r="I6" s="5">
        <v>1.04</v>
      </c>
      <c r="J6" s="12"/>
      <c r="K6" s="12"/>
      <c r="L6" s="13"/>
      <c r="M6" s="11"/>
      <c r="N6" s="12">
        <f>D6*E6*F6*G6*H6*I6</f>
        <v>10633546.366976002</v>
      </c>
      <c r="O6" s="12">
        <f>SUM(J6:N6)</f>
        <v>10633546.366976002</v>
      </c>
    </row>
    <row r="7" spans="1:15" x14ac:dyDescent="0.25">
      <c r="A7" s="11" t="s">
        <v>6</v>
      </c>
      <c r="B7" s="11" t="s">
        <v>2</v>
      </c>
      <c r="C7" s="2">
        <v>8985030</v>
      </c>
      <c r="D7" s="12">
        <f t="shared" si="0"/>
        <v>7487525</v>
      </c>
      <c r="E7" s="5">
        <v>1.04</v>
      </c>
      <c r="F7" s="5">
        <v>1.04</v>
      </c>
      <c r="G7" s="5">
        <v>1.04</v>
      </c>
      <c r="H7" s="5">
        <v>1.04</v>
      </c>
      <c r="I7" s="5">
        <v>1.04</v>
      </c>
      <c r="J7" s="12">
        <f>D7*E7</f>
        <v>7787026</v>
      </c>
      <c r="K7" s="12"/>
      <c r="L7" s="12"/>
      <c r="M7" s="11"/>
      <c r="N7" s="11"/>
      <c r="O7" s="12">
        <f t="shared" ref="O7:O9" si="1">SUM(J7:N7)</f>
        <v>7787026</v>
      </c>
    </row>
    <row r="8" spans="1:15" x14ac:dyDescent="0.25">
      <c r="A8" s="11" t="s">
        <v>4</v>
      </c>
      <c r="B8" s="11" t="s">
        <v>3</v>
      </c>
      <c r="C8" s="2">
        <v>6510114</v>
      </c>
      <c r="D8" s="12">
        <f>C8/1.2</f>
        <v>5425095</v>
      </c>
      <c r="E8" s="5">
        <v>1.04</v>
      </c>
      <c r="F8" s="5">
        <v>1.04</v>
      </c>
      <c r="G8" s="5">
        <v>1.04</v>
      </c>
      <c r="H8" s="5">
        <v>1.04</v>
      </c>
      <c r="I8" s="5">
        <v>1.04</v>
      </c>
      <c r="J8" s="12"/>
      <c r="K8" s="12"/>
      <c r="L8" s="12"/>
      <c r="M8" s="12">
        <f>D8*E8*F8*G8*H8</f>
        <v>6346593.8245632006</v>
      </c>
      <c r="N8" s="11"/>
      <c r="O8" s="12">
        <f t="shared" si="1"/>
        <v>6346593.8245632006</v>
      </c>
    </row>
    <row r="9" spans="1:15" ht="30.75" customHeight="1" x14ac:dyDescent="0.25">
      <c r="A9" s="14" t="s">
        <v>5</v>
      </c>
      <c r="B9" s="15" t="s">
        <v>0</v>
      </c>
      <c r="C9" s="2">
        <v>1044000</v>
      </c>
      <c r="D9" s="12">
        <f>C9/1.2</f>
        <v>870000</v>
      </c>
      <c r="E9" s="5">
        <v>1.04</v>
      </c>
      <c r="F9" s="5">
        <v>1.04</v>
      </c>
      <c r="G9" s="5">
        <v>1.04</v>
      </c>
      <c r="H9" s="5">
        <v>1.04</v>
      </c>
      <c r="I9" s="5">
        <v>1.04</v>
      </c>
      <c r="J9" s="12"/>
      <c r="K9" s="12"/>
      <c r="L9" s="12"/>
      <c r="M9" s="11"/>
      <c r="N9" s="12">
        <f>D9*E9*F9*G9*H9*I9</f>
        <v>1058488.0250880001</v>
      </c>
      <c r="O9" s="12">
        <f t="shared" si="1"/>
        <v>1058488.0250880001</v>
      </c>
    </row>
    <row r="10" spans="1:15" x14ac:dyDescent="0.25">
      <c r="A10" s="11"/>
      <c r="B10" s="16" t="s">
        <v>12</v>
      </c>
      <c r="C10" s="4">
        <f>C6+C7+C8+C9</f>
        <v>27027144</v>
      </c>
      <c r="D10" s="13">
        <f>D6+D7+D8+D9</f>
        <v>22522620</v>
      </c>
      <c r="E10" s="4"/>
      <c r="F10" s="4"/>
      <c r="G10" s="4"/>
      <c r="H10" s="4"/>
      <c r="I10" s="4"/>
      <c r="J10" s="13">
        <f>J6+J7+J8+J9</f>
        <v>7787026</v>
      </c>
      <c r="K10" s="13"/>
      <c r="L10" s="13"/>
      <c r="M10" s="13">
        <f>M6+M7+M8+M9</f>
        <v>6346593.8245632006</v>
      </c>
      <c r="N10" s="13">
        <f>N6+N7+N8+N9</f>
        <v>11692034.392064001</v>
      </c>
      <c r="O10" s="13">
        <f>O6+O7+O8+O9</f>
        <v>25825654.216627203</v>
      </c>
    </row>
    <row r="11" spans="1:15" x14ac:dyDescent="0.25">
      <c r="A11" s="11"/>
      <c r="B11" s="16" t="s">
        <v>13</v>
      </c>
      <c r="C11" s="2"/>
      <c r="D11" s="12"/>
      <c r="E11" s="2"/>
      <c r="F11" s="2"/>
      <c r="G11" s="2"/>
      <c r="H11" s="2"/>
      <c r="I11" s="2"/>
      <c r="J11" s="13">
        <f>J10*1.2</f>
        <v>9344431.1999999993</v>
      </c>
      <c r="K11" s="2"/>
      <c r="L11" s="2"/>
      <c r="M11" s="13">
        <f t="shared" ref="M11:O11" si="2">M10*1.2</f>
        <v>7615912.5894758403</v>
      </c>
      <c r="N11" s="13">
        <f t="shared" si="2"/>
        <v>14030441.270476801</v>
      </c>
      <c r="O11" s="13">
        <f t="shared" si="2"/>
        <v>30990785.059952643</v>
      </c>
    </row>
    <row r="12" spans="1:15" x14ac:dyDescent="0.25">
      <c r="E12" s="3"/>
      <c r="F12" s="3"/>
      <c r="G12" s="3"/>
      <c r="H12" s="3"/>
      <c r="I12" s="3"/>
    </row>
    <row r="13" spans="1:15" s="3" customFormat="1" x14ac:dyDescent="0.25">
      <c r="D13" s="17"/>
      <c r="J13" s="3">
        <v>7787026</v>
      </c>
      <c r="K13" s="18"/>
      <c r="M13" s="3">
        <v>6346593.8245632006</v>
      </c>
      <c r="N13" s="3">
        <v>11692034.392064001</v>
      </c>
      <c r="O13" s="3">
        <v>25825654.216627203</v>
      </c>
    </row>
    <row r="14" spans="1:15" x14ac:dyDescent="0.25">
      <c r="E14" s="3"/>
      <c r="F14" s="3"/>
      <c r="G14" s="3"/>
      <c r="H14" s="3"/>
      <c r="I14" s="3"/>
      <c r="L14" s="6"/>
    </row>
    <row r="15" spans="1:15" x14ac:dyDescent="0.25">
      <c r="E15" s="3"/>
      <c r="F15" s="3"/>
      <c r="G15" s="3"/>
      <c r="H15" s="3"/>
      <c r="I15" s="3"/>
    </row>
    <row r="16" spans="1:15" x14ac:dyDescent="0.25">
      <c r="E16" s="3"/>
      <c r="F16" s="3"/>
      <c r="G16" s="3"/>
      <c r="H16" s="3"/>
      <c r="I16" s="3"/>
    </row>
    <row r="17" spans="5:9" x14ac:dyDescent="0.25">
      <c r="E17" s="3"/>
      <c r="F17" s="3"/>
      <c r="G17" s="3"/>
      <c r="H17" s="3"/>
      <c r="I17" s="3"/>
    </row>
    <row r="18" spans="5:9" x14ac:dyDescent="0.25">
      <c r="E18" s="3"/>
      <c r="F18" s="3"/>
      <c r="G18" s="3"/>
      <c r="H18" s="3"/>
      <c r="I18" s="3"/>
    </row>
  </sheetData>
  <mergeCells count="3">
    <mergeCell ref="E4:I4"/>
    <mergeCell ref="J4:N4"/>
    <mergeCell ref="O4:O5"/>
  </mergeCells>
  <pageMargins left="0.31496062992125984" right="0.31496062992125984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2022-03-24T06:30:18Z</dcterms:modified>
</cp:coreProperties>
</file>